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1081"/>
  <x:bookViews>
    <x:workbookView xWindow="0" yWindow="0" windowWidth="27915" windowHeight="12210"/>
  </x:bookViews>
  <x:sheets>
    <x:sheet name="세입부" sheetId="1" r:id="rId4"/>
    <x:sheet name="세출부" sheetId="2" r:id="rId5"/>
    <x:sheet name="Sheet11" sheetId="3" r:id="rId6"/>
  </x:sheets>
  <x:definedNames>
    <x:definedName name="_xlnm.Consolidate_Area" localSheetId="1">세출부!$1:$5</x:definedName>
  </x:definedNames>
  <x:calcPr xmlns:mc="http://schemas.openxmlformats.org/markup-compatibility/2006" xmlns:hs="http://schemas.haansoft.com/office/spreadsheet/8.0" mc:Ignorable="hs" hs:hclCalcId="902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<x:sst xmlns:r="http://schemas.openxmlformats.org/officeDocument/2006/relationships" xmlns:c="http://schemas.openxmlformats.org/drawingml/2006/chart" xmlns:x="http://schemas.openxmlformats.org/spreadsheetml/2006/main" count="149" uniqueCount="126">
  <x:si>
    <x:t>연합회행사지원비       604,000
어린이날행사비         696,000
성탄파티               700,000
계                  2,000,000</x:t>
  </x:si>
  <x:si>
    <x:t xml:space="preserve">기관홍보용 달력제작 3,300*150부=495,000 
기타 운영경비                  505,000
계                          1,000,000 </x:t>
  </x:si>
  <x:si>
    <x:t>명절휴가비   75,939,000 
시간외수당  106,009,000 
가족수당      7,540,000
계         189,488,000</x:t>
  </x:si>
  <x:si>
    <x:t>후원금 각종비품구입
400,000*12월=4,800,000원</x:t>
  </x:si>
  <x:si>
    <x:t>생 계 비
-생계비
-춘계부식/김장비
-월동대책비
-특별위로비</x:t>
  </x:si>
  <x:si>
    <x:t>정서지원
프로그램</x:t>
  </x:si>
  <x:si>
    <x:t>산  출  기  초</x:t>
  </x:si>
  <x:si>
    <x:t>의무교육
프로그램</x:t>
  </x:si>
  <x:si>
    <x:t>문화체험
사업비</x:t>
  </x:si>
  <x:si>
    <x:t>기타예금
이자수입</x:t>
  </x:si>
  <x:si>
    <x:t>합      계</x:t>
  </x:si>
  <x:si>
    <x:t>퇴직금및
퇴직적립금</x:t>
  </x:si>
  <x:si>
    <x:t>(단위 : 천원)</x:t>
  </x:si>
  <x:si>
    <x:t>바우처
프로그램</x:t>
  </x:si>
  <x:si>
    <x:t>사회보험
부담비용</x:t>
  </x:si>
  <x:si>
    <x:t>프로그램
사업비</x:t>
  </x:si>
  <x:si>
    <x:t>수용비및
수수료</x:t>
  </x:si>
  <x:si>
    <x:t>비         교</x:t>
  </x:si>
  <x:si>
    <x:t>아동개인결연
프로그램</x:t>
  </x:si>
  <x:si>
    <x:t>법인전입금
(후원금)</x:t>
  </x:si>
  <x:si>
    <x:t>비        교</x:t>
  </x:si>
  <x:si>
    <x:t>아동치료재활사업비 1,220,000*2명 = 2,440,000
후원금 300,000*2명 = 600,000</x:t>
  </x:si>
  <x:si>
    <x:t xml:space="preserve">전화요금        300,000*12월=  3,600,000
전기요금      1,000,000*12월= 12,000,000
상하수도요금    600,000*12월=  7,200,000
인터넷및키폰요금200,000*12월=  2,400,000
TV사용료       200,000*12월=  2,400,000
우편요금        30,000*12월=    360,000
쓰레기봉투구입  200,000*12월= 2,400,000
납부필증        100,000*12월= 1,200,000
개인부담금       75,000*12월=   900,000
계                          32,460,000 </x:t>
  </x:si>
  <x:si>
    <x:t>국민건강보험 29,035,000
장기요양보험  1,902,000
국민연금보험 42,699,000
산재보험      6,642,000
고용보험      8,540,000
계           88,818,000</x:t>
  </x:si>
  <x:si>
    <x:t>아동 64명*6,000*12월= 4,608,000 
생일파티 64명*45,000= 2,880,000
계                   7,488,000</x:t>
  </x:si>
  <x:si>
    <x:t>개인결연(개인후원,어린이재단)
아동연합회 경유 지정후원금
지역사회 지정후원금</x:t>
  </x:si>
  <x:si>
    <x:t>중1,2학년 1,600*240일*15명=5,760,000
교통비        10,000*43명=   430,000
계                         6,190,000</x:t>
  </x:si>
  <x:si>
    <x:t>인건비   1,116,763,000
생계비     175,312,000
운영비      94,984,000
교육급여     3,234,000
계       1,390,293,000</x:t>
  </x:si>
  <x:si>
    <x:t>중학생학용품비 18명*26,650*년2회=956,000
학용품구입 7,000*58명*12월=    4,872,000
계                            5,832,000</x:t>
  </x:si>
  <x:si>
    <x:t>수지에니어그램       35,000*9명=  315,000
음악치료프로그램     70,000*5명=  350,000
또래관계개선프로그램 75,000*20명=1,500,000
계                             2,165,000</x:t>
  </x:si>
  <x:si>
    <x:t xml:space="preserve">후원자 감사패      66,000원*10개=  660,000
후원자 감사선물  1,000,000원*2회=2,000,000
기타 기관운영비                  1,000,000
  계                            3,660,000            </x:t>
  </x:si>
  <x:si>
    <x:t xml:space="preserve">아동용돈    13,716,000
하계수련비   1,536,000
교통비       5,760,000   
수학여행비   1,895,000
학습보조비   5,000,000
안전관리비   2,000,000
계          29,907,000           </x:t>
  </x:si>
  <x:si>
    <x:t>바우처지원비 월500,000*12월=6,000,000</x:t>
  </x:si>
  <x:si>
    <x:t>학습재료 등 5,000*64명*12월= 3,840,000</x:t>
  </x:si>
  <x:si>
    <x:t>지정(4,000천원),비지정(136,000천원)후원금</x:t>
  </x:si>
  <x:si>
    <x:t>문화체험비 64명*7,000*12월=5,376,000</x:t>
  </x:si>
  <x:si>
    <x:t xml:space="preserve">명절선물구입 29명*20,000*2회= 1,160,000
직원워크샵   29명*30,000*1회=   870,000
직원유니폼   29명*20,000    =   580,000
공로패제작    2명*66,000    =   132,000
포상선물비    2명*50,000    =   100,000
퇴직연금수수료                1,200,000
계                           4,042,000   </x:t>
  </x:si>
  <x:si>
    <x:t>피복비 20,120*64명*12월=15,452,000
교복비 300,000*10명*2회= 6,000,000
후원금 47,657*64명*12월=36,601,000
전입금                   1,000,000
계                     59,053,000</x:t>
  </x:si>
  <x:si>
    <x:t xml:space="preserve">차량유류대     600,000*12월= 7,200,000
차량정비유지비 200,000*12월= 1,200,000
차량소모품비   100,000*12월= 1,200,000
계                         9,600,000 </x:t>
  </x:si>
  <x:si>
    <x:t>시설운영위원회의비 100,000*4분기= 400,000
사례회의비        30,000원*12월= 360,000
후원자간담회비    50,000원*4분기= 200,000
계                              960,000</x:t>
  </x:si>
  <x:si>
    <x:t>초등 수학여행비  85,000*11명= 935,000
중등 수학여행비 120,000*8명 = 960,000
중등 수련회비    70,000*10명*2회=1,400,000
계                              3,295,000</x:t>
  </x:si>
  <x:si>
    <x:t>건물유지비용 1,000,000*12월=12,000,000
안전관리비                   2,000,000
장비유지비용   200,000*12월= 2,400,000
계                         16,400,000</x:t>
  </x:si>
  <x:si>
    <x:t>중학생부교재비 중18명*39,200*년1회=706,0000
초등부교재비 40명*39,200*년1회= 1,568,000
학습보조비  중18명*100,000*년1회=1,800,000
           초40명*80,000*년1회=3,200,000
기타도서구입비   100,000*4분기=   400,000
계                            7,674,000</x:t>
  </x:si>
  <x:si>
    <x:t>취사연료비   2,236*64명*12월=1,718,000
종사자급식비 1,000*29명*12월=  348,000
심야전기     1,500,000*12월=18,000,000
개인부담        75,000*12월=   900,000
계                         20,966,000</x:t>
  </x:si>
  <x:si>
    <x:t>퇴직금및퇴직적립금 79,073,000</x:t>
  </x:si>
  <x:si>
    <x:t>개인결연금 64명 62,838,000</x:t>
  </x:si>
  <x:si>
    <x:t>시설비          5,000,000</x:t>
  </x:si>
  <x:si>
    <x:t>교통안전,재난대비,약물오남용
실종예방,성폭력예방</x:t>
  </x:si>
  <x:si>
    <x:t xml:space="preserve">2017년도 성애원(시설) 세입 세출예산(안) </x:t>
  </x:si>
  <x:si>
    <x:t>수용기관경비
-수용기관경비
-아동용돈
-하계수련비</x:t>
  </x:si>
  <x:si>
    <x:t>증</x:t>
  </x:si>
  <x:si>
    <x:t>잡지출</x:t>
  </x:si>
  <x:si>
    <x:t>전입금</x:t>
  </x:si>
  <x:si>
    <x:t>소계</x:t>
  </x:si>
  <x:si>
    <x:t>시설비</x:t>
  </x:si>
  <x:si>
    <x:t>목</x:t>
  </x:si>
  <x:si>
    <x:t xml:space="preserve">항 </x:t>
  </x:si>
  <x:si>
    <x:t>운영비</x:t>
  </x:si>
  <x:si>
    <x:t>전년도</x:t>
  </x:si>
  <x:si>
    <x:t>이월금</x:t>
  </x:si>
  <x:si>
    <x:t>관</x:t>
  </x:si>
  <x:si>
    <x:t>잡수입</x:t>
  </x:si>
  <x:si>
    <x:t>교육비</x:t>
  </x:si>
  <x:si>
    <x:t>감</x:t>
  </x:si>
  <x:si>
    <x:t>사업비</x:t>
  </x:si>
  <x:si>
    <x:t>예비비</x:t>
  </x:si>
  <x:si>
    <x:t>사무비</x:t>
  </x:si>
  <x:si>
    <x:t>인건비</x:t>
  </x:si>
  <x:si>
    <x:t xml:space="preserve">직원교육비  50,000*29명=1,450,000
직원출장비 100,000*12월=1,200,000
시설장 세미나비           600,000
사무국장 세미나비         500,000
계                     3,750,000 </x:t>
  </x:si>
  <x:si>
    <x:t>아동이미용비      월50,000*12월=   600,000
아동목욕비      50명*6,000*12월= 3,600,000
계                              4,200,000</x:t>
  </x:si>
  <x:si>
    <x:t xml:space="preserve">피아노      300,000*12월= 3,600,000
태권도      150,000*12월= 1,800,000
한자서예    200,000*12월= 2,400,000
눈높이      800,000*12월= 9,600,000
씽크빅      700,000*12월= 8,400,000
기타사교육비 800,000*12월= 9,600,000
계                       35,400,000 </x:t>
  </x:si>
  <x:si>
    <x:t>아동필요용품 50,000*64명*12월= 38,400,000 
아동용돈 58명기준              13,716,000 
하계수련비        24,000*64명=  1,536,000
후원금                          1,633,000
잡수입                            800,000
계                            56,085,000</x:t>
  </x:si>
  <x:si>
    <x:t>아동급식비  197,514*64명*12개월=151,691,000
종사자급식비 29명*49,000원*12월= 17,052,000
실습생급식비  5명*30,000*2회=       300,000
춘계부식,김장비14,270원*64명*1회=   914,000
월동대책비     30,782원*64명*1회= 1,971,000
특별위로비    35,000원*64명*2회=  4,480,000
후원금            400,000*12월=   4,498,000
계                             180,906,000</x:t>
  </x:si>
  <x:si>
    <x:t>기본급     759,384,000</x:t>
  </x:si>
  <x:si>
    <x:t>치료재활사업비 2,440,000</x:t>
  </x:si>
  <x:si>
    <x:t xml:space="preserve">사무용품비     250,000*12월= 3,000,000
인쇄비         400,000* 4월= 1,600,000
집기구입비     100,000* 6월=   600,000
공고료         100,000*12월= 1,200,000
수수료         100,000*12월= 1,200,000
등기료         100,000*12월= 1,200,000
운송비          50,000*12월=   600,000
통행료         100,000*12월= 1,200,000
주차료         100,000*12월= 1,200,000
A/S비          100,000*12월= 1,200,000
신문대금         30,000*12월=   360,000
사무기사용료    300,000*12월= 3,600,000
프린트 렌탈료   250,000*12월= 3,000,000 
정수기 렌탈료   200,000*12월= 2,400,000
기타                         1,000,000
계                          23,360,000 </x:t>
  </x:si>
  <x:si>
    <x:t xml:space="preserve">신원보증보험        15,000*3명= 45,000
상해보험(아동+종사자+여행자)    650,000
화재보험                       300,000
자동차보험(스타렉스2016년형)  1,000,000
자동차보험(스타렉스)            800,000
자동차보험(모닝)                600,000
자동차보험(스파크)              600,000
영업배상책임보험                600,000
자동차세                       600,000
환경개선부담금                1,000,000
아동연합회비1,100,000*4분기= 4,400,000
계                          10,595,000 </x:t>
  </x:si>
  <x:si>
    <x:t>진료비             200,000*12월=2,400,000
입원비            1,000,000*2명=2,000,000
수술비(포경)        150,000*17명=2,550,000
약품구입            50,000*12월=  600,000
장애아동진단비      100,000*20명=2,000,000
CT 및 MRI 촬영                  1,000,000
안경수선및제작비 50,000*4명*12월=2,400,000 
계                             12,950,000</x:t>
  </x:si>
  <x:si>
    <x:t>전년도대비 2.82% 증액</x:t>
  </x:si>
  <x:si>
    <x:t>기타운영비</x:t>
  </x:si>
  <x:si>
    <x:t>학습지원비</x:t>
  </x:si>
  <x:si>
    <x:t>시도보조금</x:t>
  </x:si>
  <x:si>
    <x:t>수학여행비</x:t>
  </x:si>
  <x:si>
    <x:t>연 료 비</x:t>
  </x:si>
  <x:si>
    <x:t>학용품비</x:t>
  </x:si>
  <x:si>
    <x:t>기타후생경비</x:t>
  </x:si>
  <x:si>
    <x:t>(단위:천원)</x:t>
  </x:si>
  <x:si>
    <x:t>과     목</x:t>
  </x:si>
  <x:si>
    <x:t>전년도이월금</x:t>
  </x:si>
  <x:si>
    <x:t>비지정후원금</x:t>
  </x:si>
  <x:si>
    <x:t>합    계</x:t>
  </x:si>
  <x:si>
    <x:t>급    여</x:t>
  </x:si>
  <x:si>
    <x:t xml:space="preserve">예 산 액 </x:t>
  </x:si>
  <x:si>
    <x:t>치료재활사업비</x:t>
  </x:si>
  <x:si>
    <x:t>시설장비유지비</x:t>
  </x:si>
  <x:si>
    <x:t>여    비</x:t>
  </x:si>
  <x:si>
    <x:t>산 출 기 초</x:t>
  </x:si>
  <x:si>
    <x:t>차 량 비</x:t>
  </x:si>
  <x:si>
    <x:t>지정후원금</x:t>
  </x:si>
  <x:si>
    <x:t>당해년도</x:t>
  </x:si>
  <x:si>
    <x:t xml:space="preserve">잡지출 </x:t>
  </x:si>
  <x:si>
    <x:t>교 통 비</x:t>
  </x:si>
  <x:si>
    <x:t>공공요금</x:t>
  </x:si>
  <x:si>
    <x:t>제세공과금</x:t>
  </x:si>
  <x:si>
    <x:t>보조금수입</x:t>
  </x:si>
  <x:si>
    <x:t>업무추진비</x:t>
  </x:si>
  <x:si>
    <x:t>기타잡수입</x:t>
  </x:si>
  <x:si>
    <x:t>예 산 액</x:t>
  </x:si>
  <x:si>
    <x:t>세 입 부</x:t>
  </x:si>
  <x:si>
    <x:t>제 수 당</x:t>
  </x:si>
  <x:si>
    <x:t>국고보조금</x:t>
  </x:si>
  <x:si>
    <x:t>피 복 비</x:t>
  </x:si>
  <x:si>
    <x:t>도서구입비</x:t>
  </x:si>
  <x:si>
    <x:t>세 출 부</x:t>
  </x:si>
  <x:si>
    <x:t>법인전입금</x:t>
  </x:si>
  <x:si>
    <x:t>이미용비</x:t>
  </x:si>
  <x:si>
    <x:t>의 료 비</x:t>
  </x:si>
  <x:si>
    <x:t>기타보조금</x:t>
  </x:si>
  <x:si>
    <x:t>행사지원비</x:t>
  </x:si>
  <x:si>
    <x:t>후원금수입</x:t>
  </x:si>
  <x:si>
    <x:t>재산조성비</x:t>
  </x:si>
  <x:si>
    <x:t>기타교육비</x:t>
  </x:si>
  <x:si>
    <x:t>회 의 비</x:t>
  </x:si>
  <x:si>
    <x:t>기관운영비</x:t>
  </x:si>
  <x:si>
    <x:t>자산취득비</x:t>
  </x:si>
  <x:si>
    <x:t xml:space="preserve">종사자급식비29*50,000*12월=17,400,000
실습생급식비 5*30,000*2회=    300,000
개인부담금   150,000*12월= 1,800,000
실습비      70,000*5명*2회=   700,000
기타                         100,000
계                        20,300,000  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</x:si>
</x:sst>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바탕체"/>
      <x:sz val="11"/>
      <x:color rgb="ff000000"/>
      <x:b val="1"/>
    </x:font>
    <x:font>
      <x:name val="바탕체"/>
      <x:sz val="9"/>
      <x:color rgb="ff000000"/>
      <x:b val="1"/>
    </x:font>
    <x:font>
      <x:name val="바탕체"/>
      <x:sz val="10"/>
      <x:color rgb="ff000000"/>
      <x:b val="1"/>
    </x:font>
    <x:font>
      <x:name val="바탕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f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19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/>
        </x:xf>
      </mc:Fallback>
    </mc:AlternateContent>
    <x:xf numFmtId="0" fontId="8" fillId="2" borderId="5" xfId="2" applyNumberFormat="1" applyFont="1" applyFill="1" applyBorder="1" applyAlignment="1">
      <x:alignment horizontal="left" vertical="center" wrapText="1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5" xfId="5" applyNumberFormat="1" applyFont="1" applyFill="1" applyBorder="1" applyAlignment="1">
          <x:alignment horizontal="center" vertical="center"/>
        </x:xf>
      </mc:Fallback>
    </mc:AlternateContent>
    <x:xf numFmtId="0" fontId="7" fillId="0" borderId="0" xfId="3" applyNumberFormat="1" applyFont="1">
      <x:alignment horizontal="general" vertical="center"/>
    </x:xf>
    <x:xf numFmtId="0" fontId="7" fillId="0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right" vertical="center"/>
        </x:xf>
      </mc:Fallback>
    </mc:AlternateContent>
    <x:xf numFmtId="41" fontId="7" fillId="0" borderId="0" xfId="5" applyNumberFormat="1" applyFont="1">
      <x:alignment horizontal="general" vertical="center"/>
    </x:xf>
    <x:xf numFmtId="0" fontId="7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/>
        </x:xf>
      </mc:Fallback>
    </mc:AlternateContent>
    <x:xf numFmtId="0" fontId="9" fillId="0" borderId="5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5" applyNumberFormat="1" applyFont="1" applyBorder="1" applyAlignment="1">
          <x:alignment horizontal="center" vertical="center"/>
        </x:xf>
      </mc:Fallback>
    </mc:AlternateContent>
    <x:xf numFmtId="41" fontId="7" fillId="0" borderId="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3" applyNumberFormat="1" applyFont="1" applyFill="1" applyBorder="1" applyAlignment="1">
          <x:alignment horizontal="center" vertical="center"/>
        </x:xf>
      </mc:Fallback>
    </mc:AlternateContent>
    <x:xf numFmtId="0" fontId="9" fillId="0" borderId="5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3" applyNumberFormat="1" applyFont="1" applyFill="1" applyBorder="1" applyAlignment="1">
          <x:alignment horizontal="center" vertical="center"/>
        </x:xf>
      </mc:Fallback>
    </mc:AlternateContent>
    <x:xf numFmtId="41" fontId="7" fillId="0" borderId="7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3" applyNumberFormat="1" applyFont="1" applyFill="1" applyBorder="1" applyAlignment="1">
          <x:alignment horizontal="center" vertical="center"/>
        </x:xf>
      </mc:Fallback>
    </mc:AlternateContent>
    <x:xf numFmtId="0" fontId="6" fillId="0" borderId="5" xfId="3" applyNumberFormat="1" applyFont="1" applyFill="1" applyBorder="1" applyAlignment="1" applyProtection="1">
      <x:alignment horizontal="left" vertical="center"/>
    </x:xf>
    <x:xf numFmtId="41" fontId="7" fillId="0" borderId="5" xfId="3" applyNumberFormat="1" applyFont="1" applyFill="1" applyBorder="1" applyAlignment="1" applyProtection="1">
      <x:alignment horizontal="general" vertical="center"/>
    </x:xf>
    <x:xf numFmtId="0" fontId="9" fillId="0" borderId="5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5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1" xfId="5" applyNumberFormat="1" applyFont="1" applyBorder="1" applyAlignment="1">
      <x:alignment horizontal="general" vertical="center"/>
    </x:xf>
    <x:xf numFmtId="0" fontId="9" fillId="0" borderId="6" xfId="3" applyNumberFormat="1" applyFont="1" applyFill="1" applyBorder="1" applyAlignment="1">
      <x:alignment horizontal="left" vertical="center" wrapText="1"/>
    </x:xf>
    <x:xf numFmtId="41" fontId="7" fillId="0" borderId="6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8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8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3" applyNumberFormat="1" applyFont="1" applyAlignment="1">
          <x:alignment horizontal="center" vertical="center"/>
        </x:xf>
      </mc:Fallback>
    </mc:AlternateContent>
    <x:xf numFmtId="0" fontId="11" fillId="0" borderId="2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0" xfId="5" applyNumberFormat="1" applyFont="1" applyFill="1" applyAlignment="1">
          <x:alignment horizontal="center" vertical="center"/>
        </x:xf>
      </mc:Fallback>
    </mc:AlternateContent>
    <x:xf numFmtId="0" fontId="8" fillId="0" borderId="5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6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5" applyNumberFormat="1" applyFont="1" applyFill="1" applyBorder="1" applyAlignment="1" applyProtection="1">
          <x:alignment horizontal="center" vertical="center"/>
        </x:xf>
      </mc:Fallback>
    </mc:AlternateContent>
    <x:xf numFmtId="41" fontId="7" fillId="2" borderId="6" xfId="5" applyNumberFormat="1" applyFont="1" applyFill="1" applyBorder="1" applyAlignment="1">
      <x:alignment horizontal="left" vertical="center"/>
    </x:xf>
    <x:xf numFmtId="0" fontId="8" fillId="0" borderId="7" xfId="3" applyNumberFormat="1" applyFont="1" applyBorder="1" applyAlignment="1">
      <x:alignment horizontal="left" vertical="center" wrapText="1"/>
    </x:xf>
    <x:xf numFmtId="41" fontId="7" fillId="2" borderId="5" xfId="5" applyNumberFormat="1" applyFont="1" applyFill="1" applyBorder="1" applyAlignment="1">
      <x:alignment horizontal="left" vertical="center"/>
    </x:xf>
    <x:xf numFmtId="0" fontId="8" fillId="0" borderId="5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3" applyNumberFormat="1" applyFont="1" applyBorder="1" applyAlignment="1">
          <x:alignment horizontal="center" vertical="center"/>
        </x:xf>
      </mc:Fallback>
    </mc:AlternateContent>
    <x:xf numFmtId="0" fontId="8" fillId="0" borderId="7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3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6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3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10" xfId="3" applyNumberFormat="1" applyFont="1" applyBorder="1" applyAlignment="1">
      <x:alignment horizontal="left" vertical="center" wrapText="1"/>
    </x:xf>
    <x:xf numFmtId="41" fontId="7" fillId="2" borderId="5" xfId="5" applyNumberFormat="1" applyFont="1" applyFill="1" applyBorder="1" applyAlignment="1" applyProtection="1">
      <x:alignment horizontal="left" vertical="center"/>
    </x:xf>
    <x:xf numFmtId="41" fontId="7" fillId="2" borderId="6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7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6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9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9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Border="1" applyAlignment="1">
          <x:alignment horizontal="center" vertical="center"/>
        </x:xf>
      </mc:Fallback>
    </mc:AlternateContent>
    <x:xf numFmtId="0" fontId="12" fillId="2" borderId="0" xfId="3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2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0" xfId="3" applyNumberFormat="1" applyFont="1" applyFill="1" applyAlignment="1">
          <x:alignment horizontal="center" vertical="center"/>
        </x:xf>
      </mc:Fallback>
    </mc:AlternateContent>
    <x:xf numFmtId="0" fontId="8" fillId="0" borderId="5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3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10" xfId="3" applyNumberFormat="1" applyFont="1" applyBorder="1" applyAlignment="1">
      <x:alignment horizontal="left" vertical="center"/>
    </x:xf>
    <x:xf numFmtId="0" fontId="8" fillId="0" borderId="5" xfId="2" applyNumberFormat="1" applyFont="1" applyBorder="1" applyAlignment="1">
      <x:alignment horizontal="left" vertical="center" wrapText="1"/>
    </x:xf>
    <x:xf numFmtId="0" fontId="7" fillId="2" borderId="5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0" xfId="3" applyNumberFormat="1" applyFont="1" applyFill="1" applyAlignment="1">
          <x:alignment horizontal="center" vertical="center"/>
        </x:xf>
      </mc:Fallback>
    </mc:AlternateContent>
    <x:xf numFmtId="0" fontId="13" fillId="0" borderId="0" xfId="3" applyNumberFormat="1" applyFont="1" applyBorder="1">
      <x:alignment horizontal="general" vertical="center"/>
    </x:xf>
    <x:xf numFmtId="0" fontId="13" fillId="0" borderId="0" xfId="3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3" applyNumberFormat="1" applyFont="1" applyFill="1" applyBorder="1" applyAlignment="1" applyProtection="1">
          <x:alignment horizontal="center" vertical="center"/>
        </x:xf>
      </mc:Fallback>
    </mc:AlternateContent>
    <x:xf numFmtId="0" fontId="14" fillId="0" borderId="0" xfId="3" applyNumberFormat="1" applyFont="1">
      <x:alignment horizontal="general" vertical="center"/>
    </x:xf>
    <x:xf numFmtId="41" fontId="7" fillId="0" borderId="0" xfId="3" applyNumberFormat="1" applyFont="1">
      <x:alignment horizontal="general" vertical="center"/>
    </x:xf>
    <x:xf numFmtId="0" fontId="15" fillId="0" borderId="5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5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9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9" xfId="5" applyNumberFormat="1" applyFont="1" applyFill="1" applyBorder="1" applyAlignment="1" applyProtection="1">
          <x:alignment horizontal="center" vertical="center"/>
        </x:xf>
      </mc:Fallback>
    </mc:AlternateContent>
    <x:xf numFmtId="41" fontId="7" fillId="2" borderId="6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6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5" applyNumberFormat="1" applyFont="1" applyFill="1" applyBorder="1" applyAlignment="1" applyProtection="1">
          <x:alignment horizontal="center" vertical="center"/>
        </x:xf>
      </mc:Fallback>
    </mc:AlternateContent>
    <x:xf numFmtId="41" fontId="7" fillId="2" borderId="5" xfId="3" applyNumberFormat="1" applyFont="1" applyFill="1" applyBorder="1" applyAlignment="1" applyProtection="1">
      <x:alignment horizontal="general" vertical="center"/>
    </x:xf>
    <x:xf numFmtId="0" fontId="8" fillId="2" borderId="5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5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5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5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5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 applyProtection="1">
          <x:alignment horizontal="center" vertical="center"/>
        </x:xf>
      </mc:Fallback>
    </mc:AlternateContent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2" defaultTableStyle="TableStyleMedium2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2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emf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 macro="" fPublished="0">
      <xdr:nvPicPr>
        <xdr:cNvPr id="2" name="object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2609850" y="3257550"/>
          <a:ext cx="238125" cy="2762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6"/>
  <x:sheetViews>
    <x:sheetView tabSelected="1" topLeftCell="A13" zoomScaleNormal="100" workbookViewId="0">
      <x:selection activeCell="H26" activeCellId="0" sqref="H26:H26"/>
    </x:sheetView>
  </x:sheetViews>
  <x:sheetFormatPr defaultColWidth="8.88671875" defaultRowHeight="13.35"/>
  <x:cols>
    <x:col min="1" max="1" width="15.625" style="9" customWidth="1"/>
    <x:col min="2" max="3" width="15.625" style="14" customWidth="1"/>
    <x:col min="4" max="5" width="15.625" style="12" customWidth="1"/>
    <x:col min="6" max="7" width="15.625" style="9" customWidth="1"/>
    <x:col min="8" max="8" width="40.75" style="9" customWidth="1"/>
    <x:col min="9" max="10" width="10" style="9" customWidth="1"/>
    <x:col min="11" max="11" width="18.875" style="9" customWidth="1"/>
    <x:col min="12" max="256" width="10" style="9" customWidth="1"/>
    <x:col min="257" max="16384" width="9" style="7"/>
  </x:cols>
  <x:sheetData>
    <x:row r="1" spans="1:8" ht="25.25">
      <x:c r="A1" s="100" t="s">
        <x:v>48</x:v>
      </x:c>
      <x:c r="B1" s="100"/>
      <x:c r="C1" s="100"/>
      <x:c r="D1" s="100"/>
      <x:c r="E1" s="100"/>
      <x:c r="F1" s="100"/>
      <x:c r="G1" s="100"/>
      <x:c r="H1" s="100"/>
    </x:row>
    <x:row r="2" spans="1:8" ht="15" customHeight="1">
      <x:c r="A2" s="39"/>
      <x:c r="B2" s="39"/>
      <x:c r="D2" s="40"/>
      <x:c r="E2" s="40"/>
      <x:c r="F2" s="39"/>
      <x:c r="G2" s="39"/>
      <x:c r="H2" s="39"/>
    </x:row>
    <x:row r="3" spans="1:8" ht="17.899999999999999">
      <x:c r="A3" s="38" t="s">
        <x:v>108</x:v>
      </x:c>
      <x:c r="B3" s="37"/>
      <x:c r="D3" s="36"/>
      <x:c r="E3" s="36"/>
      <x:c r="F3" s="35"/>
      <x:c r="G3" s="34"/>
      <x:c r="H3" s="33" t="s">
        <x:v>86</x:v>
      </x:c>
    </x:row>
    <x:row r="4" spans="1:8" s="10" customFormat="1" ht="26.100000000000001" customHeight="1">
      <x:c r="A4" s="105" t="s">
        <x:v>87</x:v>
      </x:c>
      <x:c r="B4" s="105"/>
      <x:c r="C4" s="105"/>
      <x:c r="D4" s="101" t="s">
        <x:v>92</x:v>
      </x:c>
      <x:c r="E4" s="101"/>
      <x:c r="F4" s="106" t="s">
        <x:v>17</x:v>
      </x:c>
      <x:c r="G4" s="107"/>
      <x:c r="H4" s="108" t="s">
        <x:v>6</x:v>
      </x:c>
    </x:row>
    <x:row r="5" spans="1:8" s="10" customFormat="1" ht="26.100000000000001" customHeight="1">
      <x:c r="A5" s="32" t="s">
        <x:v>60</x:v>
      </x:c>
      <x:c r="B5" s="32" t="s">
        <x:v>56</x:v>
      </x:c>
      <x:c r="C5" s="32" t="s">
        <x:v>55</x:v>
      </x:c>
      <x:c r="D5" s="31" t="s">
        <x:v>58</x:v>
      </x:c>
      <x:c r="E5" s="87" t="s">
        <x:v>99</x:v>
      </x:c>
      <x:c r="F5" s="32" t="s">
        <x:v>50</x:v>
      </x:c>
      <x:c r="G5" s="30" t="s">
        <x:v>63</x:v>
      </x:c>
      <x:c r="H5" s="109"/>
    </x:row>
    <x:row r="6" spans="1:8" ht="26.100000000000001" customHeight="1">
      <x:c r="A6" s="97" t="s">
        <x:v>90</x:v>
      </x:c>
      <x:c r="B6" s="98"/>
      <x:c r="C6" s="99"/>
      <x:c r="D6" s="29">
        <x:f>D7+D12+D16+D20+D23</x:f>
        <x:v>1674758</x:v>
      </x:c>
      <x:c r="E6" s="29">
        <x:f>E7+E12+E16+E20+E23</x:f>
        <x:v>1721940</x:v>
      </x:c>
      <x:c r="F6" s="16">
        <x:f>E6-D6</x:f>
        <x:v>47182</x:v>
      </x:c>
      <x:c r="G6" s="16"/>
      <x:c r="H6" s="28" t="s">
        <x:v>78</x:v>
      </x:c>
    </x:row>
    <x:row r="7" spans="1:8" ht="26.100000000000001" customHeight="1">
      <x:c r="A7" s="22" t="s">
        <x:v>104</x:v>
      </x:c>
      <x:c r="B7" s="22"/>
      <x:c r="C7" s="71"/>
      <x:c r="D7" s="27">
        <x:f>D8</x:f>
        <x:v>1386533</x:v>
      </x:c>
      <x:c r="E7" s="27">
        <x:f>E8</x:f>
        <x:v>1422640</x:v>
      </x:c>
      <x:c r="F7" s="16">
        <x:f>E7-D7</x:f>
        <x:v>36107</x:v>
      </x:c>
      <x:c r="G7" s="16"/>
      <x:c r="H7" s="28"/>
    </x:row>
    <x:row r="8" spans="1:8" ht="26.100000000000001" customHeight="1">
      <x:c r="A8" s="70"/>
      <x:c r="B8" s="22" t="s">
        <x:v>104</x:v>
      </x:c>
      <x:c r="C8" s="71"/>
      <x:c r="D8" s="27">
        <x:f>D9+D10+D11</x:f>
        <x:v>1386533</x:v>
      </x:c>
      <x:c r="E8" s="27">
        <x:f>E9+E10+E11</x:f>
        <x:v>1422640</x:v>
      </x:c>
      <x:c r="F8" s="27">
        <x:f>E8-D8</x:f>
        <x:v>36107</x:v>
      </x:c>
      <x:c r="G8" s="27"/>
      <x:c r="H8" s="28"/>
    </x:row>
    <x:row r="9" spans="1:11" ht="65.25" customHeight="1">
      <x:c r="A9" s="103"/>
      <x:c r="B9" s="102"/>
      <x:c r="C9" s="22" t="s">
        <x:v>110</x:v>
      </x:c>
      <x:c r="D9" s="27">
        <x:v>1355579</x:v>
      </x:c>
      <x:c r="E9" s="27">
        <x:v>1390293</x:v>
      </x:c>
      <x:c r="F9" s="27">
        <x:f>E9-D9</x:f>
        <x:v>34714</x:v>
      </x:c>
      <x:c r="G9" s="16"/>
      <x:c r="H9" s="15" t="s">
        <x:v>27</x:v>
      </x:c>
      <x:c r="J9" s="94"/>
      <x:c r="K9" s="95"/>
    </x:row>
    <x:row r="10" spans="1:8" ht="85.200000000000003">
      <x:c r="A10" s="103"/>
      <x:c r="B10" s="102"/>
      <x:c r="C10" s="22" t="s">
        <x:v>81</x:v>
      </x:c>
      <x:c r="D10" s="27">
        <x:v>28314</x:v>
      </x:c>
      <x:c r="E10" s="27">
        <x:v>29907</x:v>
      </x:c>
      <x:c r="F10" s="27">
        <x:f>E10-D10</x:f>
        <x:v>1593</x:v>
      </x:c>
      <x:c r="G10" s="16"/>
      <x:c r="H10" s="15" t="s">
        <x:v>31</x:v>
      </x:c>
    </x:row>
    <x:row r="11" spans="1:8" ht="35.25" customHeight="1">
      <x:c r="A11" s="104"/>
      <x:c r="B11" s="102"/>
      <x:c r="C11" s="22" t="s">
        <x:v>117</x:v>
      </x:c>
      <x:c r="D11" s="27">
        <x:v>2640</x:v>
      </x:c>
      <x:c r="E11" s="27">
        <x:v>2440</x:v>
      </x:c>
      <x:c r="F11" s="27"/>
      <x:c r="G11" s="16">
        <x:f>D11-E11</x:f>
        <x:v>200</x:v>
      </x:c>
      <x:c r="H11" s="15" t="s">
        <x:v>74</x:v>
      </x:c>
    </x:row>
    <x:row r="12" spans="1:8" ht="26.100000000000001" customHeight="1">
      <x:c r="A12" s="22" t="s">
        <x:v>119</x:v>
      </x:c>
      <x:c r="B12" s="22"/>
      <x:c r="C12" s="22"/>
      <x:c r="D12" s="21">
        <x:f>SUM(D14:D15)</x:f>
        <x:v>130000</x:v>
      </x:c>
      <x:c r="E12" s="21">
        <x:f>SUM(E14:E15)</x:f>
        <x:v>131500</x:v>
      </x:c>
      <x:c r="F12" s="27">
        <x:f>E12-D12</x:f>
        <x:v>1500</x:v>
      </x:c>
      <x:c r="G12" s="16"/>
      <x:c r="H12" s="19"/>
    </x:row>
    <x:row r="13" spans="1:8" ht="26.100000000000001" customHeight="1">
      <x:c r="A13" s="20"/>
      <x:c r="B13" s="22" t="s">
        <x:v>119</x:v>
      </x:c>
      <x:c r="C13" s="22"/>
      <x:c r="D13" s="27">
        <x:f>D14+D15</x:f>
        <x:v>130000</x:v>
      </x:c>
      <x:c r="E13" s="27">
        <x:f>E14+E15</x:f>
        <x:v>131500</x:v>
      </x:c>
      <x:c r="F13" s="27">
        <x:f>E13-D13</x:f>
        <x:v>1500</x:v>
      </x:c>
      <x:c r="G13" s="16"/>
      <x:c r="H13" s="19"/>
    </x:row>
    <x:row r="14" spans="1:8" ht="39.75" customHeight="1">
      <x:c r="A14" s="20"/>
      <x:c r="B14" s="96"/>
      <x:c r="C14" s="20" t="s">
        <x:v>98</x:v>
      </x:c>
      <x:c r="D14" s="17">
        <x:v>70000</x:v>
      </x:c>
      <x:c r="E14" s="17">
        <x:v>71500</x:v>
      </x:c>
      <x:c r="F14" s="27">
        <x:f>E14-D14</x:f>
        <x:v>1500</x:v>
      </x:c>
      <x:c r="G14" s="16"/>
      <x:c r="H14" s="15" t="s">
        <x:v>25</x:v>
      </x:c>
    </x:row>
    <x:row r="15" spans="1:8" ht="32.25" customHeight="1">
      <x:c r="A15" s="20"/>
      <x:c r="B15" s="93"/>
      <x:c r="C15" s="70" t="s">
        <x:v>89</x:v>
      </x:c>
      <x:c r="D15" s="17">
        <x:v>60000</x:v>
      </x:c>
      <x:c r="E15" s="17">
        <x:v>60000</x:v>
      </x:c>
      <x:c r="F15" s="27"/>
      <x:c r="G15" s="16"/>
      <x:c r="H15" s="15"/>
    </x:row>
    <x:row r="16" spans="1:8" ht="26.100000000000001" customHeight="1">
      <x:c r="A16" s="22" t="s">
        <x:v>52</x:v>
      </x:c>
      <x:c r="B16" s="22"/>
      <x:c r="C16" s="72"/>
      <x:c r="D16" s="17">
        <x:f>D17</x:f>
        <x:v>11000</x:v>
      </x:c>
      <x:c r="E16" s="17">
        <x:f>E17</x:f>
        <x:v>6000</x:v>
      </x:c>
      <x:c r="F16" s="27"/>
      <x:c r="G16" s="26">
        <x:f>D16-E16</x:f>
        <x:v>5000</x:v>
      </x:c>
      <x:c r="H16" s="25"/>
    </x:row>
    <x:row r="17" spans="1:8" ht="26.100000000000001" customHeight="1">
      <x:c r="A17" s="70"/>
      <x:c r="B17" s="22" t="s">
        <x:v>52</x:v>
      </x:c>
      <x:c r="C17" s="72"/>
      <x:c r="D17" s="17">
        <x:f>D18+D19</x:f>
        <x:v>11000</x:v>
      </x:c>
      <x:c r="E17" s="17">
        <x:f>E18+E19</x:f>
        <x:v>6000</x:v>
      </x:c>
      <x:c r="F17" s="27"/>
      <x:c r="G17" s="26">
        <x:f>D17-E17</x:f>
        <x:v>5000</x:v>
      </x:c>
      <x:c r="H17" s="25"/>
    </x:row>
    <x:row r="18" spans="1:8" ht="26.100000000000001" customHeight="1">
      <x:c r="A18" s="20"/>
      <x:c r="B18" s="92"/>
      <x:c r="C18" s="72" t="s">
        <x:v>114</x:v>
      </x:c>
      <x:c r="D18" s="17">
        <x:v>1000</x:v>
      </x:c>
      <x:c r="E18" s="17">
        <x:v>1000</x:v>
      </x:c>
      <x:c r="F18" s="27"/>
      <x:c r="G18" s="26"/>
      <x:c r="H18" s="25"/>
    </x:row>
    <x:row r="19" spans="1:8" ht="33" customHeight="1">
      <x:c r="A19" s="82"/>
      <x:c r="B19" s="93"/>
      <x:c r="C19" s="86" t="s">
        <x:v>19</x:v>
      </x:c>
      <x:c r="D19" s="17">
        <x:v>10000</x:v>
      </x:c>
      <x:c r="E19" s="17">
        <x:v>5000</x:v>
      </x:c>
      <x:c r="F19" s="27"/>
      <x:c r="G19" s="26">
        <x:f>D19-E19</x:f>
        <x:v>5000</x:v>
      </x:c>
      <x:c r="H19" s="85"/>
    </x:row>
    <x:row r="20" spans="1:8" ht="26.100000000000001" customHeight="1">
      <x:c r="A20" s="22" t="s">
        <x:v>59</x:v>
      </x:c>
      <x:c r="B20" s="22"/>
      <x:c r="C20" s="22"/>
      <x:c r="D20" s="24">
        <x:f>SUM(D22:D22)</x:f>
        <x:v>125665</x:v>
      </x:c>
      <x:c r="E20" s="24">
        <x:f>SUM(E22:E22)</x:f>
        <x:v>140000</x:v>
      </x:c>
      <x:c r="F20" s="27">
        <x:f>E20-D20</x:f>
        <x:v>14335</x:v>
      </x:c>
      <x:c r="G20" s="24"/>
      <x:c r="H20" s="23"/>
    </x:row>
    <x:row r="21" spans="1:8" ht="26.100000000000001" customHeight="1">
      <x:c r="A21" s="70"/>
      <x:c r="B21" s="22" t="s">
        <x:v>59</x:v>
      </x:c>
      <x:c r="C21" s="22"/>
      <x:c r="D21" s="17">
        <x:f>D22</x:f>
        <x:v>125665</x:v>
      </x:c>
      <x:c r="E21" s="17">
        <x:f>E22</x:f>
        <x:v>140000</x:v>
      </x:c>
      <x:c r="F21" s="27">
        <x:f>E21-D21</x:f>
        <x:v>14335</x:v>
      </x:c>
      <x:c r="G21" s="17"/>
      <x:c r="H21" s="23"/>
    </x:row>
    <x:row r="22" spans="1:8" ht="26.100000000000001" customHeight="1">
      <x:c r="A22" s="82"/>
      <x:c r="B22" s="22"/>
      <x:c r="C22" s="73" t="s">
        <x:v>88</x:v>
      </x:c>
      <x:c r="D22" s="17">
        <x:v>125665</x:v>
      </x:c>
      <x:c r="E22" s="17">
        <x:v>140000</x:v>
      </x:c>
      <x:c r="F22" s="27">
        <x:f>E22-D22</x:f>
        <x:v>14335</x:v>
      </x:c>
      <x:c r="G22" s="16"/>
      <x:c r="H22" s="15" t="s">
        <x:v>34</x:v>
      </x:c>
    </x:row>
    <x:row r="23" spans="1:8" ht="26.100000000000001" customHeight="1">
      <x:c r="A23" s="22" t="s">
        <x:v>61</x:v>
      </x:c>
      <x:c r="B23" s="22"/>
      <x:c r="C23" s="22"/>
      <x:c r="D23" s="21">
        <x:f>SUM(D25:D26)</x:f>
        <x:v>21560</x:v>
      </x:c>
      <x:c r="E23" s="21">
        <x:f>SUM(E25:E26)</x:f>
        <x:v>21800</x:v>
      </x:c>
      <x:c r="F23" s="27">
        <x:f>E23-D23</x:f>
        <x:v>240</x:v>
      </x:c>
      <x:c r="G23" s="16"/>
      <x:c r="H23" s="19"/>
    </x:row>
    <x:row r="24" spans="1:8" ht="26.100000000000001" customHeight="1">
      <x:c r="A24" s="20"/>
      <x:c r="B24" s="22" t="s">
        <x:v>61</x:v>
      </x:c>
      <x:c r="C24" s="22"/>
      <x:c r="D24" s="27">
        <x:f>D25+D26</x:f>
        <x:v>21560</x:v>
      </x:c>
      <x:c r="E24" s="27">
        <x:f>E25+E26</x:f>
        <x:v>21800</x:v>
      </x:c>
      <x:c r="F24" s="27">
        <x:f>E24-D24</x:f>
        <x:v>240</x:v>
      </x:c>
      <x:c r="G24" s="16"/>
      <x:c r="H24" s="19"/>
    </x:row>
    <x:row r="25" spans="1:8" ht="33" customHeight="1">
      <x:c r="A25" s="20"/>
      <x:c r="B25" s="20"/>
      <x:c r="C25" s="74" t="s">
        <x:v>9</x:v>
      </x:c>
      <x:c r="D25" s="17">
        <x:v>1260</x:v>
      </x:c>
      <x:c r="E25" s="17">
        <x:v>1500</x:v>
      </x:c>
      <x:c r="F25" s="27">
        <x:f>E25-D25</x:f>
        <x:v>240</x:v>
      </x:c>
      <x:c r="G25" s="16"/>
      <x:c r="H25" s="19"/>
    </x:row>
    <x:row r="26" spans="1:8" ht="73.049999999999997">
      <x:c r="A26" s="18"/>
      <x:c r="B26" s="18"/>
      <x:c r="C26" s="22" t="s">
        <x:v>106</x:v>
      </x:c>
      <x:c r="D26" s="17">
        <x:v>20300</x:v>
      </x:c>
      <x:c r="E26" s="17">
        <x:v>20300</x:v>
      </x:c>
      <x:c r="F26" s="27"/>
      <x:c r="G26" s="16"/>
      <x:c r="H26" s="15" t="s">
        <x:v>125</x:v>
      </x:c>
    </x:row>
  </x:sheetData>
  <x:mergeCells count="11">
    <x:mergeCell ref="B18:B19"/>
    <x:mergeCell ref="J9:K9"/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555582046509" right="0.70805555582046509" top="0.74750000238418579" bottom="0.74750000238418579" header="0.31402778625488281" footer="0.31402778625488281"/>
  <x:pageSetup paperSize="9" scale="80" firstPageNumber="1" fitToWidth="1" fitToHeight="1" orientation="landscape" usePrinterDefaults="1" blackAndWhite="0" draft="0" useFirstPageNumber="0" horizontalDpi="600" verticalDpi="600" copies="1"/>
  <x:headerFooter>
    <x:oddFooter>&amp;R&amp;"돋움,Regular"아동양육시설 성애원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T58"/>
  <x:sheetViews>
    <x:sheetView topLeftCell="A1" zoomScale="90" zoomScaleNormal="90" workbookViewId="0">
      <x:selection activeCell="D5" activeCellId="0" sqref="D5:D5"/>
    </x:sheetView>
  </x:sheetViews>
  <x:sheetFormatPr defaultColWidth="8.88671875" defaultRowHeight="13.35"/>
  <x:cols>
    <x:col min="1" max="1" width="12.625" style="9" bestFit="1" customWidth="1"/>
    <x:col min="2" max="2" width="12.625" style="14" bestFit="1" customWidth="1"/>
    <x:col min="3" max="3" width="18.25" style="14" bestFit="1" customWidth="1"/>
    <x:col min="4" max="4" width="14.75" style="9" bestFit="1" customWidth="1"/>
    <x:col min="5" max="5" width="14.5" style="9" bestFit="1" customWidth="1"/>
    <x:col min="6" max="6" width="12" style="9" bestFit="1" customWidth="1"/>
    <x:col min="7" max="7" width="11.25" style="9" bestFit="1" customWidth="1"/>
    <x:col min="8" max="8" width="42.625" style="13" customWidth="1"/>
    <x:col min="9" max="9" width="10" style="9" customWidth="1"/>
    <x:col min="10" max="10" width="22" style="9" bestFit="1" customWidth="1"/>
    <x:col min="11" max="254" width="10" style="9" customWidth="1"/>
    <x:col min="255" max="16384" width="9" style="7"/>
  </x:cols>
  <x:sheetData>
    <x:row r="1" spans="1:8" ht="39" customHeight="1">
      <x:c r="A1" s="100" t="s">
        <x:v>48</x:v>
      </x:c>
      <x:c r="B1" s="100"/>
      <x:c r="C1" s="100"/>
      <x:c r="D1" s="100"/>
      <x:c r="E1" s="100"/>
      <x:c r="F1" s="100"/>
      <x:c r="G1" s="100"/>
      <x:c r="H1" s="100"/>
    </x:row>
    <x:row r="2" spans="1:8" ht="25.25">
      <x:c r="A2" s="39"/>
      <x:c r="B2" s="39"/>
      <x:c r="C2" s="39"/>
      <x:c r="D2" s="79"/>
      <x:c r="E2" s="68"/>
      <x:c r="F2" s="39"/>
      <x:c r="G2" s="39"/>
      <x:c r="H2" s="67"/>
    </x:row>
    <x:row r="3" spans="1:8" s="9" customFormat="1">
      <x:c r="A3" s="66" t="s">
        <x:v>113</x:v>
      </x:c>
      <x:c r="B3" s="66"/>
      <x:c r="C3" s="66"/>
      <x:c r="D3" s="65"/>
      <x:c r="E3" s="64"/>
      <x:c r="F3" s="64"/>
      <x:c r="G3" s="63"/>
      <x:c r="H3" s="11" t="s">
        <x:v>12</x:v>
      </x:c>
    </x:row>
    <x:row r="4" spans="1:8" ht="24.949999999999999" customHeight="1">
      <x:c r="A4" s="112" t="s">
        <x:v>87</x:v>
      </x:c>
      <x:c r="B4" s="113"/>
      <x:c r="C4" s="114"/>
      <x:c r="D4" s="111" t="s">
        <x:v>107</x:v>
      </x:c>
      <x:c r="E4" s="111"/>
      <x:c r="F4" s="115" t="s">
        <x:v>20</x:v>
      </x:c>
      <x:c r="G4" s="116"/>
      <x:c r="H4" s="117" t="s">
        <x:v>96</x:v>
      </x:c>
    </x:row>
    <x:row r="5" spans="1:8" ht="24.949999999999999" customHeight="1">
      <x:c r="A5" s="62" t="s">
        <x:v>60</x:v>
      </x:c>
      <x:c r="B5" s="62" t="s">
        <x:v>56</x:v>
      </x:c>
      <x:c r="C5" s="62" t="s">
        <x:v>55</x:v>
      </x:c>
      <x:c r="D5" s="31" t="s">
        <x:v>58</x:v>
      </x:c>
      <x:c r="E5" s="87" t="s">
        <x:v>99</x:v>
      </x:c>
      <x:c r="F5" s="61" t="s">
        <x:v>50</x:v>
      </x:c>
      <x:c r="G5" s="61" t="s">
        <x:v>63</x:v>
      </x:c>
      <x:c r="H5" s="118"/>
    </x:row>
    <x:row r="6" spans="1:8" ht="24.75" customHeight="1">
      <x:c r="A6" s="93" t="s">
        <x:v>10</x:v>
      </x:c>
      <x:c r="B6" s="93"/>
      <x:c r="C6" s="93"/>
      <x:c r="D6" s="60">
        <x:f>D7+D24+D29+D53+D56</x:f>
        <x:v>1674758</x:v>
      </x:c>
      <x:c r="E6" s="60">
        <x:f>E7+E24+E29+E53+E56</x:f>
        <x:v>1721940</x:v>
      </x:c>
      <x:c r="F6" s="42">
        <x:f>E6-D6</x:f>
        <x:v>47182</x:v>
      </x:c>
      <x:c r="G6" s="54"/>
      <x:c r="H6" s="28" t="s">
        <x:v>78</x:v>
      </x:c>
    </x:row>
    <x:row r="7" spans="1:10" ht="24.75" customHeight="1">
      <x:c r="A7" s="70" t="s">
        <x:v>66</x:v>
      </x:c>
      <x:c r="B7" s="78"/>
      <x:c r="C7" s="78"/>
      <x:c r="D7" s="59">
        <x:f>D8+D14+D17</x:f>
        <x:v>1168468</x:v>
      </x:c>
      <x:c r="E7" s="59">
        <x:f>E8+E14+E17</x:f>
        <x:v>1206190</x:v>
      </x:c>
      <x:c r="F7" s="59">
        <x:f>F8+F14+F17</x:f>
        <x:v>37722</x:v>
      </x:c>
      <x:c r="G7" s="24"/>
      <x:c r="H7" s="41"/>
      <x:c r="J7" s="84"/>
    </x:row>
    <x:row r="8" spans="1:8" ht="24.75" customHeight="1">
      <x:c r="A8" s="70"/>
      <x:c r="B8" s="22" t="s">
        <x:v>67</x:v>
      </x:c>
      <x:c r="C8" s="22"/>
      <x:c r="D8" s="8">
        <x:f>SUM(D9:D13)</x:f>
        <x:v>1083083</x:v>
      </x:c>
      <x:c r="E8" s="8">
        <x:f>SUM(E9:E13)</x:f>
        <x:v>1120805</x:v>
      </x:c>
      <x:c r="F8" s="8">
        <x:f>E8-D8</x:f>
        <x:v>37722</x:v>
      </x:c>
      <x:c r="G8" s="24"/>
      <x:c r="H8" s="41"/>
    </x:row>
    <x:row r="9" spans="1:8" ht="48" customHeight="1">
      <x:c r="A9" s="20"/>
      <x:c r="B9" s="70"/>
      <x:c r="C9" s="22" t="s">
        <x:v>91</x:v>
      </x:c>
      <x:c r="D9" s="43">
        <x:v>734355</x:v>
      </x:c>
      <x:c r="E9" s="43">
        <x:v>759384</x:v>
      </x:c>
      <x:c r="F9" s="42">
        <x:f>E9-D9</x:f>
        <x:v>25029</x:v>
      </x:c>
      <x:c r="G9" s="24"/>
      <x:c r="H9" s="69" t="s">
        <x:v>73</x:v>
      </x:c>
    </x:row>
    <x:row r="10" spans="1:8" ht="63" customHeight="1">
      <x:c r="A10" s="20"/>
      <x:c r="B10" s="20"/>
      <x:c r="C10" s="22" t="s">
        <x:v>109</x:v>
      </x:c>
      <x:c r="D10" s="43">
        <x:v>182778</x:v>
      </x:c>
      <x:c r="E10" s="43">
        <x:v>189488</x:v>
      </x:c>
      <x:c r="F10" s="42">
        <x:f>E10-D10</x:f>
        <x:v>6710</x:v>
      </x:c>
      <x:c r="G10" s="24"/>
      <x:c r="H10" s="69" t="s">
        <x:v>2</x:v>
      </x:c>
    </x:row>
    <x:row r="11" spans="1:10" ht="35.25" customHeight="1">
      <x:c r="A11" s="20"/>
      <x:c r="B11" s="20"/>
      <x:c r="C11" s="73" t="s">
        <x:v>11</x:v>
      </x:c>
      <x:c r="D11" s="43">
        <x:v>76423</x:v>
      </x:c>
      <x:c r="E11" s="43">
        <x:v>79073</x:v>
      </x:c>
      <x:c r="F11" s="42">
        <x:f>E11-D11</x:f>
        <x:v>2650</x:v>
      </x:c>
      <x:c r="G11" s="24"/>
      <x:c r="H11" s="69" t="s">
        <x:v>44</x:v>
      </x:c>
      <x:c r="J11" s="84"/>
    </x:row>
    <x:row r="12" spans="1:10" ht="81.75" customHeight="1">
      <x:c r="A12" s="20"/>
      <x:c r="B12" s="20"/>
      <x:c r="C12" s="73" t="s">
        <x:v>14</x:v>
      </x:c>
      <x:c r="D12" s="43">
        <x:v>84915</x:v>
      </x:c>
      <x:c r="E12" s="43">
        <x:v>88818</x:v>
      </x:c>
      <x:c r="F12" s="42">
        <x:f>E12-D12</x:f>
        <x:v>3903</x:v>
      </x:c>
      <x:c r="G12" s="24"/>
      <x:c r="H12" s="69" t="s">
        <x:v>23</x:v>
      </x:c>
      <x:c r="J12" s="84"/>
    </x:row>
    <x:row r="13" spans="1:8" ht="77.150000000000006">
      <x:c r="A13" s="20"/>
      <x:c r="B13" s="20"/>
      <x:c r="C13" s="70" t="s">
        <x:v>85</x:v>
      </x:c>
      <x:c r="D13" s="58">
        <x:v>4612</x:v>
      </x:c>
      <x:c r="E13" s="58">
        <x:v>4042</x:v>
      </x:c>
      <x:c r="F13" s="42"/>
      <x:c r="G13" s="24">
        <x:f>D13-E13</x:f>
        <x:v>570</x:v>
      </x:c>
      <x:c r="H13" s="44" t="s">
        <x:v>36</x:v>
      </x:c>
    </x:row>
    <x:row r="14" spans="1:8" ht="24.75" customHeight="1">
      <x:c r="A14" s="20"/>
      <x:c r="B14" s="22" t="s">
        <x:v>105</x:v>
      </x:c>
      <x:c r="C14" s="22"/>
      <x:c r="D14" s="8">
        <x:f>SUM(D15:D16)</x:f>
        <x:v>4620</x:v>
      </x:c>
      <x:c r="E14" s="8">
        <x:f>SUM(E15:E16)</x:f>
        <x:v>4620</x:v>
      </x:c>
      <x:c r="F14" s="42"/>
      <x:c r="G14" s="24"/>
      <x:c r="H14" s="41"/>
    </x:row>
    <x:row r="15" spans="1:8" ht="44.100000000000001">
      <x:c r="A15" s="20"/>
      <x:c r="B15" s="92"/>
      <x:c r="C15" s="70" t="s">
        <x:v>123</x:v>
      </x:c>
      <x:c r="D15" s="57">
        <x:v>3660</x:v>
      </x:c>
      <x:c r="E15" s="57">
        <x:v>3660</x:v>
      </x:c>
      <x:c r="F15" s="42"/>
      <x:c r="G15" s="24"/>
      <x:c r="H15" s="44" t="s">
        <x:v>30</x:v>
      </x:c>
    </x:row>
    <x:row r="16" spans="1:8" ht="44.100000000000001">
      <x:c r="A16" s="20"/>
      <x:c r="B16" s="96"/>
      <x:c r="C16" s="70" t="s">
        <x:v>122</x:v>
      </x:c>
      <x:c r="D16" s="57">
        <x:v>960</x:v>
      </x:c>
      <x:c r="E16" s="57">
        <x:v>960</x:v>
      </x:c>
      <x:c r="F16" s="42"/>
      <x:c r="G16" s="24"/>
      <x:c r="H16" s="44" t="s">
        <x:v>39</x:v>
      </x:c>
    </x:row>
    <x:row r="17" spans="1:8" ht="24.75" customHeight="1">
      <x:c r="A17" s="20"/>
      <x:c r="B17" s="22" t="s">
        <x:v>57</x:v>
      </x:c>
      <x:c r="C17" s="22"/>
      <x:c r="D17" s="8">
        <x:f>SUM(D18:D23)</x:f>
        <x:v>80765</x:v>
      </x:c>
      <x:c r="E17" s="8">
        <x:f>SUM(E18:E23)</x:f>
        <x:v>80765</x:v>
      </x:c>
      <x:c r="F17" s="42"/>
      <x:c r="G17" s="24"/>
      <x:c r="H17" s="41"/>
    </x:row>
    <x:row r="18" spans="1:8" ht="55.100000000000001">
      <x:c r="A18" s="20"/>
      <x:c r="B18" s="96"/>
      <x:c r="C18" s="22" t="s">
        <x:v>95</x:v>
      </x:c>
      <x:c r="D18" s="43">
        <x:v>3750</x:v>
      </x:c>
      <x:c r="E18" s="43">
        <x:v>3750</x:v>
      </x:c>
      <x:c r="F18" s="42"/>
      <x:c r="G18" s="24"/>
      <x:c r="H18" s="44" t="s">
        <x:v>68</x:v>
      </x:c>
    </x:row>
    <x:row r="19" spans="1:8" ht="188.25" customHeight="1">
      <x:c r="A19" s="20"/>
      <x:c r="B19" s="96"/>
      <x:c r="C19" s="73" t="s">
        <x:v>16</x:v>
      </x:c>
      <x:c r="D19" s="43">
        <x:v>23360</x:v>
      </x:c>
      <x:c r="E19" s="43">
        <x:v>23360</x:v>
      </x:c>
      <x:c r="F19" s="42"/>
      <x:c r="G19" s="24"/>
      <x:c r="H19" s="44" t="s">
        <x:v>75</x:v>
      </x:c>
    </x:row>
    <x:row r="20" spans="1:8" ht="126" customHeight="1">
      <x:c r="A20" s="20"/>
      <x:c r="B20" s="96"/>
      <x:c r="C20" s="22" t="s">
        <x:v>102</x:v>
      </x:c>
      <x:c r="D20" s="43">
        <x:v>32460</x:v>
      </x:c>
      <x:c r="E20" s="43">
        <x:v>32460</x:v>
      </x:c>
      <x:c r="F20" s="42"/>
      <x:c r="G20" s="24"/>
      <x:c r="H20" s="44" t="s">
        <x:v>22</x:v>
      </x:c>
    </x:row>
    <x:row r="21" spans="1:8" ht="153" customHeight="1">
      <x:c r="A21" s="20"/>
      <x:c r="B21" s="96"/>
      <x:c r="C21" s="22" t="s">
        <x:v>103</x:v>
      </x:c>
      <x:c r="D21" s="43">
        <x:v>10595</x:v>
      </x:c>
      <x:c r="E21" s="43">
        <x:v>10595</x:v>
      </x:c>
      <x:c r="F21" s="42"/>
      <x:c r="G21" s="24"/>
      <x:c r="H21" s="44" t="s">
        <x:v>76</x:v>
      </x:c>
    </x:row>
    <x:row r="22" spans="1:8" ht="49.5" customHeight="1">
      <x:c r="A22" s="20"/>
      <x:c r="B22" s="96"/>
      <x:c r="C22" s="22" t="s">
        <x:v>97</x:v>
      </x:c>
      <x:c r="D22" s="43">
        <x:v>9600</x:v>
      </x:c>
      <x:c r="E22" s="43">
        <x:v>9600</x:v>
      </x:c>
      <x:c r="F22" s="42"/>
      <x:c r="G22" s="24"/>
      <x:c r="H22" s="44" t="s">
        <x:v>38</x:v>
      </x:c>
    </x:row>
    <x:row r="23" spans="1:8" ht="41.25" customHeight="1">
      <x:c r="A23" s="20"/>
      <x:c r="B23" s="20"/>
      <x:c r="C23" s="22" t="s">
        <x:v>79</x:v>
      </x:c>
      <x:c r="D23" s="43">
        <x:v>1000</x:v>
      </x:c>
      <x:c r="E23" s="43">
        <x:v>1000</x:v>
      </x:c>
      <x:c r="F23" s="42"/>
      <x:c r="G23" s="24"/>
      <x:c r="H23" s="44" t="s">
        <x:v>1</x:v>
      </x:c>
    </x:row>
    <x:row r="24" spans="1:8" ht="24.75" customHeight="1">
      <x:c r="A24" s="22" t="s">
        <x:v>120</x:v>
      </x:c>
      <x:c r="B24" s="22"/>
      <x:c r="C24" s="22"/>
      <x:c r="D24" s="8">
        <x:f>SUM(D26:D28)</x:f>
        <x:v>28375</x:v>
      </x:c>
      <x:c r="E24" s="8">
        <x:f>SUM(E26:E28)</x:f>
        <x:v>26200</x:v>
      </x:c>
      <x:c r="F24" s="42"/>
      <x:c r="G24" s="24">
        <x:f>D24-E24</x:f>
        <x:v>2175</x:v>
      </x:c>
      <x:c r="H24" s="41"/>
    </x:row>
    <x:row r="25" spans="1:8" ht="24.75" customHeight="1">
      <x:c r="A25" s="20"/>
      <x:c r="B25" s="70" t="s">
        <x:v>54</x:v>
      </x:c>
      <x:c r="C25" s="70"/>
      <x:c r="D25" s="8">
        <x:f>D26+D27+D28</x:f>
        <x:v>28375</x:v>
      </x:c>
      <x:c r="E25" s="8">
        <x:f>E26+E27+E28</x:f>
        <x:v>26200</x:v>
      </x:c>
      <x:c r="F25" s="42"/>
      <x:c r="G25" s="24">
        <x:f>D25-E25</x:f>
        <x:v>2175</x:v>
      </x:c>
      <x:c r="H25" s="76"/>
    </x:row>
    <x:row r="26" spans="1:8" ht="24.75" customHeight="1">
      <x:c r="A26" s="20"/>
      <x:c r="B26" s="70"/>
      <x:c r="C26" s="70" t="s">
        <x:v>54</x:v>
      </x:c>
      <x:c r="D26" s="57">
        <x:v>5000</x:v>
      </x:c>
      <x:c r="E26" s="57">
        <x:v>5000</x:v>
      </x:c>
      <x:c r="F26" s="42"/>
      <x:c r="G26" s="24"/>
      <x:c r="H26" s="56" t="s">
        <x:v>46</x:v>
      </x:c>
    </x:row>
    <x:row r="27" spans="1:8" ht="27" customHeight="1">
      <x:c r="A27" s="20"/>
      <x:c r="B27" s="20"/>
      <x:c r="C27" s="22" t="s">
        <x:v>124</x:v>
      </x:c>
      <x:c r="D27" s="43">
        <x:v>4800</x:v>
      </x:c>
      <x:c r="E27" s="43">
        <x:v>4800</x:v>
      </x:c>
      <x:c r="F27" s="42"/>
      <x:c r="G27" s="24"/>
      <x:c r="H27" s="44" t="s">
        <x:v>3</x:v>
      </x:c>
    </x:row>
    <x:row r="28" spans="1:8" ht="55.5" customHeight="1">
      <x:c r="A28" s="18"/>
      <x:c r="B28" s="18"/>
      <x:c r="C28" s="22" t="s">
        <x:v>94</x:v>
      </x:c>
      <x:c r="D28" s="43">
        <x:v>18575</x:v>
      </x:c>
      <x:c r="E28" s="43">
        <x:v>16400</x:v>
      </x:c>
      <x:c r="F28" s="42"/>
      <x:c r="G28" s="24">
        <x:f>D28-E28</x:f>
        <x:v>2175</x:v>
      </x:c>
      <x:c r="H28" s="44" t="s">
        <x:v>41</x:v>
      </x:c>
    </x:row>
    <x:row r="29" spans="1:8" ht="24.75" customHeight="1">
      <x:c r="A29" s="22" t="s">
        <x:v>64</x:v>
      </x:c>
      <x:c r="B29" s="22"/>
      <x:c r="C29" s="22"/>
      <x:c r="D29" s="8">
        <x:f>D30+D36+D44</x:f>
        <x:v>473163</x:v>
      </x:c>
      <x:c r="E29" s="8">
        <x:f>E30+E36+E44</x:f>
        <x:v>485798</x:v>
      </x:c>
      <x:c r="F29" s="42">
        <x:f>E29-D29</x:f>
        <x:v>12635</x:v>
      </x:c>
      <x:c r="G29" s="24"/>
      <x:c r="H29" s="41"/>
    </x:row>
    <x:row r="30" spans="1:8" ht="24.75" customHeight="1">
      <x:c r="A30" s="20"/>
      <x:c r="B30" s="22" t="s">
        <x:v>57</x:v>
      </x:c>
      <x:c r="C30" s="22"/>
      <x:c r="D30" s="8">
        <x:f>SUM(D31:D35)</x:f>
        <x:v>318070</x:v>
      </x:c>
      <x:c r="E30" s="8">
        <x:f>SUM(E31:E35)</x:f>
        <x:v>329960</x:v>
      </x:c>
      <x:c r="F30" s="42">
        <x:f>E30-D30</x:f>
        <x:v>11890</x:v>
      </x:c>
      <x:c r="G30" s="24"/>
      <x:c r="H30" s="41"/>
    </x:row>
    <x:row r="31" spans="1:8" ht="99.75" customHeight="1">
      <x:c r="A31" s="20"/>
      <x:c r="B31" s="55"/>
      <x:c r="C31" s="75" t="s">
        <x:v>4</x:v>
      </x:c>
      <x:c r="D31" s="43">
        <x:v>181052</x:v>
      </x:c>
      <x:c r="E31" s="88">
        <x:v>180906</x:v>
      </x:c>
      <x:c r="F31" s="89"/>
      <x:c r="G31" s="90">
        <x:f>D31-E31</x:f>
        <x:v>146</x:v>
      </x:c>
      <x:c r="H31" s="91" t="s">
        <x:v>72</x:v>
      </x:c>
    </x:row>
    <x:row r="32" spans="1:8" ht="72" customHeight="1">
      <x:c r="A32" s="20"/>
      <x:c r="B32" s="53"/>
      <x:c r="C32" s="73" t="s">
        <x:v>49</x:v>
      </x:c>
      <x:c r="D32" s="43">
        <x:v>55235</x:v>
      </x:c>
      <x:c r="E32" s="43">
        <x:v>56085</x:v>
      </x:c>
      <x:c r="F32" s="42">
        <x:f>E32-D32</x:f>
        <x:v>850</x:v>
      </x:c>
      <x:c r="G32" s="24"/>
      <x:c r="H32" s="46" t="s">
        <x:v>71</x:v>
      </x:c>
    </x:row>
    <x:row r="33" spans="1:8" ht="70.5" customHeight="1">
      <x:c r="A33" s="20"/>
      <x:c r="B33" s="55"/>
      <x:c r="C33" s="75" t="s">
        <x:v>111</x:v>
      </x:c>
      <x:c r="D33" s="43">
        <x:v>49538</x:v>
      </x:c>
      <x:c r="E33" s="43">
        <x:v>59053</x:v>
      </x:c>
      <x:c r="F33" s="42">
        <x:f>E33-D33</x:f>
        <x:v>9515</x:v>
      </x:c>
      <x:c r="G33" s="24"/>
      <x:c r="H33" s="6" t="s">
        <x:v>37</x:v>
      </x:c>
    </x:row>
    <x:row r="34" spans="1:8" ht="96" customHeight="1">
      <x:c r="A34" s="20"/>
      <x:c r="B34" s="53"/>
      <x:c r="C34" s="22" t="s">
        <x:v>116</x:v>
      </x:c>
      <x:c r="D34" s="43">
        <x:v>11450</x:v>
      </x:c>
      <x:c r="E34" s="43">
        <x:v>12950</x:v>
      </x:c>
      <x:c r="F34" s="42">
        <x:f>E34-D34</x:f>
        <x:v>1500</x:v>
      </x:c>
      <x:c r="G34" s="24"/>
      <x:c r="H34" s="44" t="s">
        <x:v>77</x:v>
      </x:c>
    </x:row>
    <x:row r="35" spans="1:8" ht="63.75" customHeight="1">
      <x:c r="A35" s="20"/>
      <x:c r="B35" s="53"/>
      <x:c r="C35" s="22" t="s">
        <x:v>83</x:v>
      </x:c>
      <x:c r="D35" s="43">
        <x:v>20795</x:v>
      </x:c>
      <x:c r="E35" s="43">
        <x:v>20966</x:v>
      </x:c>
      <x:c r="F35" s="42">
        <x:f>E35-D35</x:f>
        <x:v>171</x:v>
      </x:c>
      <x:c r="G35" s="24"/>
      <x:c r="H35" s="77" t="s">
        <x:v>43</x:v>
      </x:c>
    </x:row>
    <x:row r="36" spans="1:8" ht="24.75" customHeight="1">
      <x:c r="A36" s="20"/>
      <x:c r="B36" s="52" t="s">
        <x:v>62</x:v>
      </x:c>
      <x:c r="C36" s="22"/>
      <x:c r="D36" s="45">
        <x:f>SUM(D37:D43)</x:f>
        <x:v>60975</x:v>
      </x:c>
      <x:c r="E36" s="45">
        <x:f>SUM(E37:E43)</x:f>
        <x:v>66431</x:v>
      </x:c>
      <x:c r="F36" s="42">
        <x:f>E36-D36</x:f>
        <x:v>5456</x:v>
      </x:c>
      <x:c r="G36" s="24"/>
      <x:c r="H36" s="51"/>
    </x:row>
    <x:row r="37" spans="1:8" ht="44.25" customHeight="1">
      <x:c r="A37" s="20"/>
      <x:c r="B37" s="50"/>
      <x:c r="C37" s="22" t="s">
        <x:v>84</x:v>
      </x:c>
      <x:c r="D37" s="43">
        <x:v>5125</x:v>
      </x:c>
      <x:c r="E37" s="43">
        <x:v>5832</x:v>
      </x:c>
      <x:c r="F37" s="42">
        <x:f>E37-D37</x:f>
        <x:v>707</x:v>
      </x:c>
      <x:c r="G37" s="24"/>
      <x:c r="H37" s="44" t="s">
        <x:v>28</x:v>
      </x:c>
    </x:row>
    <x:row r="38" spans="1:8" ht="69.75" customHeight="1">
      <x:c r="A38" s="20"/>
      <x:c r="B38" s="50"/>
      <x:c r="C38" s="22" t="s">
        <x:v>112</x:v>
      </x:c>
      <x:c r="D38" s="43">
        <x:v>7235</x:v>
      </x:c>
      <x:c r="E38" s="43">
        <x:v>7674</x:v>
      </x:c>
      <x:c r="F38" s="42">
        <x:f>E38-D38</x:f>
        <x:v>439</x:v>
      </x:c>
      <x:c r="G38" s="24"/>
      <x:c r="H38" s="44" t="s">
        <x:v>42</x:v>
      </x:c>
    </x:row>
    <x:row r="39" spans="1:8" ht="42.75" customHeight="1">
      <x:c r="A39" s="20"/>
      <x:c r="B39" s="50"/>
      <x:c r="C39" s="22" t="s">
        <x:v>101</x:v>
      </x:c>
      <x:c r="D39" s="43">
        <x:v>2280</x:v>
      </x:c>
      <x:c r="E39" s="43">
        <x:v>6190</x:v>
      </x:c>
      <x:c r="F39" s="42">
        <x:f>E39-D39</x:f>
        <x:v>3910</x:v>
      </x:c>
      <x:c r="G39" s="24"/>
      <x:c r="H39" s="44" t="s">
        <x:v>26</x:v>
      </x:c>
    </x:row>
    <x:row r="40" spans="1:8" ht="86.25" customHeight="1">
      <x:c r="A40" s="20"/>
      <x:c r="B40" s="50"/>
      <x:c r="C40" s="22" t="s">
        <x:v>80</x:v>
      </x:c>
      <x:c r="D40" s="43">
        <x:v>35400</x:v>
      </x:c>
      <x:c r="E40" s="43">
        <x:v>35400</x:v>
      </x:c>
      <x:c r="F40" s="42"/>
      <x:c r="G40" s="24"/>
      <x:c r="H40" s="44" t="s">
        <x:v>70</x:v>
      </x:c>
    </x:row>
    <x:row r="41" spans="1:8" ht="44.100000000000001">
      <x:c r="A41" s="20"/>
      <x:c r="B41" s="50"/>
      <x:c r="C41" s="22" t="s">
        <x:v>82</x:v>
      </x:c>
      <x:c r="D41" s="43">
        <x:v>2055</x:v>
      </x:c>
      <x:c r="E41" s="43">
        <x:v>3295</x:v>
      </x:c>
      <x:c r="F41" s="42">
        <x:f>E41-D41</x:f>
        <x:v>1240</x:v>
      </x:c>
      <x:c r="G41" s="24"/>
      <x:c r="H41" s="44" t="s">
        <x:v>40</x:v>
      </x:c>
    </x:row>
    <x:row r="42" spans="1:8" ht="45" customHeight="1">
      <x:c r="A42" s="20"/>
      <x:c r="B42" s="50"/>
      <x:c r="C42" s="22" t="s">
        <x:v>115</x:v>
      </x:c>
      <x:c r="D42" s="43">
        <x:v>4200</x:v>
      </x:c>
      <x:c r="E42" s="43">
        <x:v>4200</x:v>
      </x:c>
      <x:c r="F42" s="42"/>
      <x:c r="G42" s="24"/>
      <x:c r="H42" s="44" t="s">
        <x:v>69</x:v>
      </x:c>
    </x:row>
    <x:row r="43" spans="1:254" ht="26.25" customHeight="1">
      <x:c r="A43" s="20"/>
      <x:c r="B43" s="49"/>
      <x:c r="C43" s="22" t="s">
        <x:v>121</x:v>
      </x:c>
      <x:c r="D43" s="43">
        <x:v>4680</x:v>
      </x:c>
      <x:c r="E43" s="43">
        <x:v>3840</x:v>
      </x:c>
      <x:c r="F43" s="42"/>
      <x:c r="G43" s="24">
        <x:f>D43-E43</x:f>
        <x:v>840</x:v>
      </x:c>
      <x:c r="H43" s="44" t="s">
        <x:v>33</x:v>
      </x:c>
      <x:c r="IR43" s="7"/>
      <x:c r="IS43" s="7"/>
      <x:c r="IT43" s="7"/>
    </x:row>
    <x:row r="44" spans="1:254" ht="24.75" customHeight="1">
      <x:c r="A44" s="47"/>
      <x:c r="B44" s="48" t="s">
        <x:v>64</x:v>
      </x:c>
      <x:c r="C44" s="22" t="s">
        <x:v>53</x:v>
      </x:c>
      <x:c r="D44" s="45">
        <x:f>SUM(D45:D52)</x:f>
        <x:v>94118</x:v>
      </x:c>
      <x:c r="E44" s="45">
        <x:f>SUM(E45:E52)</x:f>
        <x:v>89407</x:v>
      </x:c>
      <x:c r="F44" s="42"/>
      <x:c r="G44" s="24">
        <x:f>D44-E44</x:f>
        <x:v>4711</x:v>
      </x:c>
      <x:c r="H44" s="44"/>
      <x:c r="IR44" s="7"/>
      <x:c r="IS44" s="7"/>
      <x:c r="IT44" s="7"/>
    </x:row>
    <x:row r="45" spans="1:254" ht="41.25" customHeight="1">
      <x:c r="A45" s="47"/>
      <x:c r="B45" s="80"/>
      <x:c r="C45" s="73" t="s">
        <x:v>15</x:v>
      </x:c>
      <x:c r="D45" s="43">
        <x:v>7605</x:v>
      </x:c>
      <x:c r="E45" s="43">
        <x:v>7488</x:v>
      </x:c>
      <x:c r="F45" s="42"/>
      <x:c r="G45" s="24">
        <x:f>D45-E45</x:f>
        <x:v>117</x:v>
      </x:c>
      <x:c r="H45" s="44" t="s">
        <x:v>24</x:v>
      </x:c>
      <x:c r="IR45" s="7"/>
      <x:c r="IS45" s="7"/>
      <x:c r="IT45" s="7"/>
    </x:row>
    <x:row r="46" spans="1:254" ht="29.25" customHeight="1">
      <x:c r="A46" s="47"/>
      <x:c r="B46" s="81"/>
      <x:c r="C46" s="73" t="s">
        <x:v>8</x:v>
      </x:c>
      <x:c r="D46" s="43">
        <x:v>4680</x:v>
      </x:c>
      <x:c r="E46" s="43">
        <x:v>5376</x:v>
      </x:c>
      <x:c r="F46" s="42">
        <x:f>E46-D46</x:f>
        <x:v>696</x:v>
      </x:c>
      <x:c r="G46" s="24"/>
      <x:c r="H46" s="44" t="s">
        <x:v>35</x:v>
      </x:c>
      <x:c r="IR46" s="7"/>
      <x:c r="IS46" s="7"/>
      <x:c r="IT46" s="7"/>
    </x:row>
    <x:row r="47" spans="1:254" ht="46.5" customHeight="1">
      <x:c r="A47" s="47"/>
      <x:c r="B47" s="80"/>
      <x:c r="C47" s="73" t="s">
        <x:v>5</x:v>
      </x:c>
      <x:c r="D47" s="43">
        <x:v>2165</x:v>
      </x:c>
      <x:c r="E47" s="43">
        <x:v>2165</x:v>
      </x:c>
      <x:c r="F47" s="42"/>
      <x:c r="G47" s="24"/>
      <x:c r="H47" s="44" t="s">
        <x:v>29</x:v>
      </x:c>
      <x:c r="IR47" s="7"/>
      <x:c r="IS47" s="7"/>
      <x:c r="IT47" s="7"/>
    </x:row>
    <x:row r="48" spans="1:254" ht="36" customHeight="1">
      <x:c r="A48" s="47"/>
      <x:c r="B48" s="80"/>
      <x:c r="C48" s="73" t="s">
        <x:v>13</x:v>
      </x:c>
      <x:c r="D48" s="43">
        <x:v>11400</x:v>
      </x:c>
      <x:c r="E48" s="43">
        <x:v>6000</x:v>
      </x:c>
      <x:c r="F48" s="42"/>
      <x:c r="G48" s="24">
        <x:f>D48-E48</x:f>
        <x:v>5400</x:v>
      </x:c>
      <x:c r="H48" s="44" t="s">
        <x:v>32</x:v>
      </x:c>
      <x:c r="I48" s="83"/>
      <x:c r="IR48" s="7"/>
      <x:c r="IS48" s="7"/>
      <x:c r="IT48" s="7"/>
    </x:row>
    <x:row r="49" spans="1:254" ht="36" customHeight="1">
      <x:c r="A49" s="47"/>
      <x:c r="B49" s="80"/>
      <x:c r="C49" s="73" t="s">
        <x:v>7</x:v>
      </x:c>
      <x:c r="D49" s="43">
        <x:v>500</x:v>
      </x:c>
      <x:c r="E49" s="43">
        <x:v>500</x:v>
      </x:c>
      <x:c r="F49" s="42"/>
      <x:c r="G49" s="24"/>
      <x:c r="H49" s="44" t="s">
        <x:v>47</x:v>
      </x:c>
      <x:c r="IR49" s="7"/>
      <x:c r="IS49" s="7"/>
      <x:c r="IT49" s="7"/>
    </x:row>
    <x:row r="50" spans="1:254" ht="36" customHeight="1">
      <x:c r="A50" s="47"/>
      <x:c r="B50" s="80"/>
      <x:c r="C50" s="73" t="s">
        <x:v>18</x:v>
      </x:c>
      <x:c r="D50" s="43">
        <x:v>62728</x:v>
      </x:c>
      <x:c r="E50" s="43">
        <x:v>62838</x:v>
      </x:c>
      <x:c r="F50" s="42">
        <x:f>E50-D50</x:f>
        <x:v>110</x:v>
      </x:c>
      <x:c r="G50" s="24"/>
      <x:c r="H50" s="46" t="s">
        <x:v>45</x:v>
      </x:c>
      <x:c r="IR50" s="7"/>
      <x:c r="IS50" s="7"/>
      <x:c r="IT50" s="7"/>
    </x:row>
    <x:row r="51" spans="1:254" ht="36" customHeight="1">
      <x:c r="A51" s="47"/>
      <x:c r="B51" s="81"/>
      <x:c r="C51" s="73" t="s">
        <x:v>93</x:v>
      </x:c>
      <x:c r="D51" s="43">
        <x:v>3040</x:v>
      </x:c>
      <x:c r="E51" s="43">
        <x:v>3040</x:v>
      </x:c>
      <x:c r="F51" s="42"/>
      <x:c r="G51" s="24"/>
      <x:c r="H51" s="46" t="s">
        <x:v>21</x:v>
      </x:c>
      <x:c r="IR51" s="7"/>
      <x:c r="IS51" s="7"/>
      <x:c r="IT51" s="7"/>
    </x:row>
    <x:row r="52" spans="1:254" ht="53.25" customHeight="1">
      <x:c r="A52" s="47"/>
      <x:c r="B52" s="80"/>
      <x:c r="C52" s="73" t="s">
        <x:v>118</x:v>
      </x:c>
      <x:c r="D52" s="43">
        <x:v>2000</x:v>
      </x:c>
      <x:c r="E52" s="43">
        <x:v>2000</x:v>
      </x:c>
      <x:c r="F52" s="42"/>
      <x:c r="G52" s="24"/>
      <x:c r="H52" s="46" t="s">
        <x:v>0</x:v>
      </x:c>
      <x:c r="IR52" s="7"/>
      <x:c r="IS52" s="7"/>
      <x:c r="IT52" s="7"/>
    </x:row>
    <x:row r="53" spans="1:8" ht="24.75" customHeight="1">
      <x:c r="A53" s="22" t="s">
        <x:v>51</x:v>
      </x:c>
      <x:c r="B53" s="22"/>
      <x:c r="C53" s="22"/>
      <x:c r="D53" s="45">
        <x:f>D54</x:f>
        <x:v>2752</x:v>
      </x:c>
      <x:c r="E53" s="45">
        <x:f>E54</x:f>
        <x:v>1752</x:v>
      </x:c>
      <x:c r="F53" s="42"/>
      <x:c r="G53" s="24">
        <x:f>D53-E53</x:f>
        <x:v>1000</x:v>
      </x:c>
      <x:c r="H53" s="41"/>
    </x:row>
    <x:row r="54" spans="1:8" ht="24.75" customHeight="1">
      <x:c r="A54" s="110"/>
      <x:c r="B54" s="22" t="s">
        <x:v>51</x:v>
      </x:c>
      <x:c r="C54" s="22"/>
      <x:c r="D54" s="43">
        <x:f>D55</x:f>
        <x:v>2752</x:v>
      </x:c>
      <x:c r="E54" s="43">
        <x:f>E55</x:f>
        <x:v>1752</x:v>
      </x:c>
      <x:c r="F54" s="42"/>
      <x:c r="G54" s="24">
        <x:f>D54-E54</x:f>
        <x:v>1000</x:v>
      </x:c>
      <x:c r="H54" s="41"/>
    </x:row>
    <x:row r="55" spans="1:8" ht="24.75" customHeight="1">
      <x:c r="A55" s="110"/>
      <x:c r="B55" s="22"/>
      <x:c r="C55" s="22" t="s">
        <x:v>51</x:v>
      </x:c>
      <x:c r="D55" s="43">
        <x:v>2752</x:v>
      </x:c>
      <x:c r="E55" s="43">
        <x:v>1752</x:v>
      </x:c>
      <x:c r="F55" s="42"/>
      <x:c r="G55" s="24">
        <x:f>D55-E55</x:f>
        <x:v>1000</x:v>
      </x:c>
      <x:c r="H55" s="41" t="s">
        <x:v>100</x:v>
      </x:c>
    </x:row>
    <x:row r="56" spans="1:8" ht="24.75" customHeight="1">
      <x:c r="A56" s="18" t="s">
        <x:v>65</x:v>
      </x:c>
      <x:c r="B56" s="22"/>
      <x:c r="C56" s="22"/>
      <x:c r="D56" s="43">
        <x:f>D57</x:f>
        <x:v>2000</x:v>
      </x:c>
      <x:c r="E56" s="43">
        <x:f>E57</x:f>
        <x:v>2000</x:v>
      </x:c>
      <x:c r="F56" s="42"/>
      <x:c r="G56" s="24"/>
      <x:c r="H56" s="51"/>
    </x:row>
    <x:row r="57" spans="1:8" ht="24.75" customHeight="1">
      <x:c r="A57" s="110"/>
      <x:c r="B57" s="22" t="s">
        <x:v>65</x:v>
      </x:c>
      <x:c r="C57" s="22"/>
      <x:c r="D57" s="43">
        <x:f>D58</x:f>
        <x:v>2000</x:v>
      </x:c>
      <x:c r="E57" s="43">
        <x:f>E58</x:f>
        <x:v>2000</x:v>
      </x:c>
      <x:c r="F57" s="42"/>
      <x:c r="G57" s="24"/>
      <x:c r="H57" s="51"/>
    </x:row>
    <x:row r="58" spans="1:8" ht="24.75" customHeight="1">
      <x:c r="A58" s="110"/>
      <x:c r="B58" s="22"/>
      <x:c r="C58" s="22" t="s">
        <x:v>65</x:v>
      </x:c>
      <x:c r="D58" s="43">
        <x:v>2000</x:v>
      </x:c>
      <x:c r="E58" s="43">
        <x:v>2000</x:v>
      </x:c>
      <x:c r="F58" s="42"/>
      <x:c r="G58" s="24"/>
      <x:c r="H58" s="44" t="s">
        <x:v>65</x:v>
      </x:c>
    </x:row>
  </x:sheetData>
  <x:mergeCells count="10">
    <x:mergeCell ref="A54:A55"/>
    <x:mergeCell ref="A57:A58"/>
    <x:mergeCell ref="A1:H1"/>
    <x:mergeCell ref="D4:E4"/>
    <x:mergeCell ref="B15:B16"/>
    <x:mergeCell ref="B18:B22"/>
    <x:mergeCell ref="A4:C4"/>
    <x:mergeCell ref="F4:G4"/>
    <x:mergeCell ref="H4:H5"/>
    <x:mergeCell ref="A6:C6"/>
  </x:mergeCells>
  <x:printOptions horizontalCentered="1" verticalCentered="0" headings="0" gridLines="0" gridLinesSet="1"/>
  <x:pageMargins left="0.70805555582046509" right="0.39305555820465088" top="0.74750000238418579" bottom="0.47152778506278992" header="0.31402778625488281" footer="0.31402778625488281"/>
  <x:pageSetup paperSize="9" scale="91" firstPageNumber="1" fitToWidth="1" fitToHeight="6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A1"/>
  <x:sheetViews>
    <x:sheetView topLeftCell="A1" zoomScaleNormal="100" workbookViewId="0">
      <x:selection activeCell="J11" activeCellId="0" sqref="J11:J11"/>
    </x:sheetView>
  </x:sheetViews>
  <x:sheetFormatPr defaultColWidth="8.8867187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3" baseType="lpstr">
      <vt:lpstr>세입부</vt:lpstr>
      <vt:lpstr>세출부</vt:lpstr>
      <vt:lpstr>Sheet11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Administrator</cp:lastModifiedBy>
  <cp:revision>143</cp:revision>
  <cp:lastPrinted>2016-12-08T00:22:39.334</cp:lastPrinted>
  <dcterms:created xsi:type="dcterms:W3CDTF">2013-12-12T01:03:00.000</dcterms:created>
  <dcterms:modified xsi:type="dcterms:W3CDTF">2016-12-10T06:53:01.031</dcterms:modified>
</cp:coreProperties>
</file>