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7310" windowHeight="11385" tabRatio="788"/>
  </bookViews>
  <sheets>
    <sheet name="세입부(법인)" sheetId="1" r:id="rId1"/>
    <sheet name="세출부(법인)" sheetId="2" r:id="rId2"/>
    <sheet name="세입부(수익사업)" sheetId="3" r:id="rId3"/>
    <sheet name="세출부(수익사업)" sheetId="4" r:id="rId4"/>
    <sheet name="법인 예산총괄표" sheetId="7" r:id="rId5"/>
    <sheet name="수익사업 예산총괄표" sheetId="5" r:id="rId6"/>
  </sheets>
  <definedNames>
    <definedName name="_xlnm.Print_Area" localSheetId="0">'세입부(법인)'!$A$1:$H$20</definedName>
    <definedName name="_xlnm.Print_Area" localSheetId="1">'세출부(법인)'!$A$1:$H$27</definedName>
    <definedName name="_xlnm.Print_Titles" localSheetId="0">'세입부(법인)'!$4:$5</definedName>
    <definedName name="_xlnm.Print_Titles" localSheetId="1">'세출부(법인)'!$4:$5</definedName>
    <definedName name="_xlnm.Print_Titles" localSheetId="3">'세출부(수익사업)'!$4:$5</definedName>
  </definedNames>
  <calcPr calcId="144525"/>
</workbook>
</file>

<file path=xl/calcChain.xml><?xml version="1.0" encoding="utf-8"?>
<calcChain xmlns="http://schemas.openxmlformats.org/spreadsheetml/2006/main">
  <c r="G7" i="3" l="1"/>
  <c r="G8" i="3"/>
  <c r="G9" i="3"/>
  <c r="G10" i="3"/>
  <c r="G11" i="3"/>
  <c r="G12" i="3"/>
  <c r="G13" i="3"/>
  <c r="G14" i="3"/>
  <c r="G15" i="3"/>
  <c r="G16" i="3"/>
  <c r="G6" i="3"/>
  <c r="D13" i="3"/>
  <c r="D7" i="4"/>
  <c r="D12" i="4"/>
  <c r="D19" i="4"/>
  <c r="D18" i="4" s="1"/>
  <c r="D21" i="4"/>
  <c r="G21" i="4" s="1"/>
  <c r="D24" i="4"/>
  <c r="G24" i="4" s="1"/>
  <c r="D25" i="4"/>
  <c r="G7" i="4"/>
  <c r="G12" i="4"/>
  <c r="G13" i="4"/>
  <c r="G14" i="4"/>
  <c r="G15" i="4"/>
  <c r="G16" i="4"/>
  <c r="G17" i="4"/>
  <c r="G22" i="4"/>
  <c r="G23" i="4"/>
  <c r="G25" i="4"/>
  <c r="G26" i="4"/>
  <c r="D11" i="3"/>
  <c r="D10" i="3"/>
  <c r="D6" i="3" s="1"/>
  <c r="D8" i="3"/>
  <c r="D7" i="3"/>
  <c r="F22" i="2"/>
  <c r="F23" i="2"/>
  <c r="F24" i="2"/>
  <c r="F25" i="2"/>
  <c r="F26" i="2"/>
  <c r="F27" i="2"/>
  <c r="D26" i="2"/>
  <c r="D25" i="2"/>
  <c r="D23" i="2"/>
  <c r="D22" i="2"/>
  <c r="D20" i="2"/>
  <c r="D19" i="2"/>
  <c r="D13" i="2"/>
  <c r="D9" i="2"/>
  <c r="D7" i="2"/>
  <c r="D18" i="1"/>
  <c r="D17" i="1"/>
  <c r="D15" i="1"/>
  <c r="D14" i="1"/>
  <c r="D11" i="1"/>
  <c r="D10" i="1"/>
  <c r="D6" i="1" s="1"/>
  <c r="D8" i="1"/>
  <c r="D7" i="1"/>
  <c r="D6" i="4" l="1"/>
  <c r="G6" i="4" s="1"/>
  <c r="D6" i="2"/>
  <c r="E22" i="2"/>
  <c r="E23" i="2"/>
  <c r="E19" i="2"/>
  <c r="E20" i="2"/>
  <c r="E13" i="2"/>
  <c r="E25" i="2"/>
  <c r="E26" i="2"/>
  <c r="E10" i="1"/>
  <c r="E11" i="1"/>
  <c r="E14" i="1"/>
  <c r="E15" i="1"/>
  <c r="E17" i="1"/>
  <c r="E18" i="1"/>
  <c r="E7" i="1"/>
  <c r="E8" i="1"/>
  <c r="E18" i="4"/>
  <c r="E19" i="4"/>
  <c r="E6" i="4"/>
  <c r="E6" i="3"/>
  <c r="E10" i="3"/>
  <c r="E11" i="3"/>
  <c r="E7" i="3"/>
  <c r="E8" i="3"/>
  <c r="E6" i="1" l="1"/>
  <c r="E6" i="2"/>
  <c r="J5" i="5" l="1"/>
  <c r="J8" i="5"/>
  <c r="J6" i="5"/>
  <c r="E7" i="5"/>
  <c r="J8" i="7"/>
  <c r="J10" i="7"/>
  <c r="J9" i="7"/>
  <c r="E9" i="7"/>
  <c r="J6" i="7"/>
  <c r="E6" i="7"/>
  <c r="I5" i="7"/>
  <c r="H5" i="7"/>
  <c r="D5" i="7"/>
  <c r="C5" i="7"/>
  <c r="J9" i="5" l="1"/>
  <c r="E8" i="5"/>
  <c r="J7" i="5"/>
  <c r="E6" i="5"/>
  <c r="I5" i="5"/>
  <c r="H5" i="5"/>
  <c r="D5" i="5"/>
  <c r="C5" i="5"/>
  <c r="E9" i="2"/>
  <c r="E7" i="2" l="1"/>
  <c r="E5" i="5"/>
</calcChain>
</file>

<file path=xl/sharedStrings.xml><?xml version="1.0" encoding="utf-8"?>
<sst xmlns="http://schemas.openxmlformats.org/spreadsheetml/2006/main" count="211" uniqueCount="92">
  <si>
    <t>수안동점포 임대료 
월500,000*12월=6,000,000</t>
  </si>
  <si>
    <t>다른 회계로
전출금</t>
  </si>
  <si>
    <t>(단위 : 원)</t>
  </si>
  <si>
    <t>항        목</t>
  </si>
  <si>
    <t>합      계</t>
  </si>
  <si>
    <t>법인운영 관련 경비</t>
  </si>
  <si>
    <t>예비비 및 기타</t>
  </si>
  <si>
    <t>비         교</t>
  </si>
  <si>
    <t>회의소집공문 우편료
기타 법인업무 우편료</t>
  </si>
  <si>
    <t>수안동 점포재산세
기타 법인관련 제세공과금</t>
  </si>
  <si>
    <t>월250,000*12월=3,000,000</t>
  </si>
  <si>
    <t>전입금</t>
  </si>
  <si>
    <t>감</t>
  </si>
  <si>
    <t>사무비</t>
  </si>
  <si>
    <t>목</t>
  </si>
  <si>
    <t xml:space="preserve">항 </t>
  </si>
  <si>
    <t>잡지출</t>
  </si>
  <si>
    <t>증</t>
  </si>
  <si>
    <t>잡수입</t>
  </si>
  <si>
    <t>운영비</t>
  </si>
  <si>
    <t>예산액</t>
  </si>
  <si>
    <t>예비비</t>
  </si>
  <si>
    <t>전출금</t>
  </si>
  <si>
    <t>관</t>
  </si>
  <si>
    <t>여비</t>
  </si>
  <si>
    <t>차량비</t>
  </si>
  <si>
    <t>이월금</t>
  </si>
  <si>
    <t>증감액</t>
  </si>
  <si>
    <t>회의비</t>
  </si>
  <si>
    <t>합계</t>
  </si>
  <si>
    <t>다른 회계로
부터의 전입금</t>
  </si>
  <si>
    <t>법인내 임직원 출장교통비</t>
  </si>
  <si>
    <t xml:space="preserve">비         교 </t>
  </si>
  <si>
    <t>차량유류대 및 점검수리비</t>
  </si>
  <si>
    <t>기관운영비</t>
  </si>
  <si>
    <t>후원금수입</t>
  </si>
  <si>
    <t>업무추진비</t>
  </si>
  <si>
    <t>세 출 부</t>
  </si>
  <si>
    <t>세 입 부</t>
  </si>
  <si>
    <t>제세공과금</t>
  </si>
  <si>
    <t>공공요금</t>
  </si>
  <si>
    <t>산 출 기 초</t>
  </si>
  <si>
    <t>예 산 액</t>
  </si>
  <si>
    <t>전년도이월금</t>
  </si>
  <si>
    <t>합    계</t>
  </si>
  <si>
    <t>(단위:천원)</t>
  </si>
  <si>
    <t>과     목</t>
  </si>
  <si>
    <t>직책보조비</t>
  </si>
  <si>
    <t>예산총괄표</t>
  </si>
  <si>
    <t>후원금 수입</t>
  </si>
  <si>
    <t>성애원(법인)</t>
  </si>
  <si>
    <t>법인관련업무</t>
  </si>
  <si>
    <t>산출기초</t>
  </si>
  <si>
    <t>시설전출금</t>
  </si>
  <si>
    <t>임대료수입</t>
  </si>
  <si>
    <t>이자수입</t>
  </si>
  <si>
    <t>수용비및수수료</t>
  </si>
  <si>
    <t>비지정후원금</t>
  </si>
  <si>
    <t>지정후원금</t>
  </si>
  <si>
    <t>세                출</t>
  </si>
  <si>
    <t>세                입</t>
  </si>
  <si>
    <t>수익사업수익</t>
  </si>
  <si>
    <t>사업수익</t>
  </si>
  <si>
    <t>전입금</t>
    <phoneticPr fontId="24" type="noConversion"/>
  </si>
  <si>
    <r>
      <t>▲7</t>
    </r>
    <r>
      <rPr>
        <sz val="11"/>
        <color rgb="FF000000"/>
        <rFont val="돋움"/>
        <family val="3"/>
        <charset val="129"/>
      </rPr>
      <t>,125,000</t>
    </r>
    <phoneticPr fontId="24" type="noConversion"/>
  </si>
  <si>
    <r>
      <t>▲1</t>
    </r>
    <r>
      <rPr>
        <sz val="11"/>
        <color rgb="FF000000"/>
        <rFont val="돋움"/>
        <family val="3"/>
        <charset val="129"/>
      </rPr>
      <t>,925,000</t>
    </r>
    <phoneticPr fontId="24" type="noConversion"/>
  </si>
  <si>
    <t>성애원(수익사업)</t>
    <phoneticPr fontId="24" type="noConversion"/>
  </si>
  <si>
    <t>전년도</t>
    <phoneticPr fontId="24" type="noConversion"/>
  </si>
  <si>
    <t>당해년도</t>
    <phoneticPr fontId="24" type="noConversion"/>
  </si>
  <si>
    <t>전년도</t>
    <phoneticPr fontId="24" type="noConversion"/>
  </si>
  <si>
    <t>당해년도</t>
    <phoneticPr fontId="24" type="noConversion"/>
  </si>
  <si>
    <t>사업수익</t>
    <phoneticPr fontId="24" type="noConversion"/>
  </si>
  <si>
    <t>이월금</t>
    <phoneticPr fontId="24" type="noConversion"/>
  </si>
  <si>
    <t>잡수입</t>
    <phoneticPr fontId="24" type="noConversion"/>
  </si>
  <si>
    <t>운영비</t>
    <phoneticPr fontId="24" type="noConversion"/>
  </si>
  <si>
    <t>전출금</t>
    <phoneticPr fontId="24" type="noConversion"/>
  </si>
  <si>
    <t>잡지출</t>
    <phoneticPr fontId="24" type="noConversion"/>
  </si>
  <si>
    <t>인건비</t>
    <phoneticPr fontId="24" type="noConversion"/>
  </si>
  <si>
    <t>1차 추경</t>
    <phoneticPr fontId="24" type="noConversion"/>
  </si>
  <si>
    <t>수익사업통장 이월금</t>
    <phoneticPr fontId="24" type="noConversion"/>
  </si>
  <si>
    <t>후원금통장 이월금</t>
    <phoneticPr fontId="24" type="noConversion"/>
  </si>
  <si>
    <t xml:space="preserve">수익사업 회계로부터 전입금
임대수입 6,000
이월금   5,367   </t>
    <phoneticPr fontId="24" type="noConversion"/>
  </si>
  <si>
    <t xml:space="preserve">법인회계로 전출
임대수입 6,000
이월금   5,367   </t>
    <phoneticPr fontId="24" type="noConversion"/>
  </si>
  <si>
    <t xml:space="preserve">정기이사회 1회*300,000=  300,000 
임시이사회 6회*300,000=1,800,000
기타                    900,000
계                    3,000,000      </t>
    <phoneticPr fontId="24" type="noConversion"/>
  </si>
  <si>
    <t xml:space="preserve">2019년도 사회복지법인 성애원(법인) 제2차 추경 세입·세출예산(안) </t>
    <phoneticPr fontId="24" type="noConversion"/>
  </si>
  <si>
    <t>2차 추경</t>
    <phoneticPr fontId="24" type="noConversion"/>
  </si>
  <si>
    <t>법인 전입금  1,000,000
법인 후원금  5,000,000</t>
    <phoneticPr fontId="24" type="noConversion"/>
  </si>
  <si>
    <t xml:space="preserve">법인 및 수익사업 회계분리
1차 추경대비 동일 </t>
    <phoneticPr fontId="24" type="noConversion"/>
  </si>
  <si>
    <t xml:space="preserve">2019년도 사회복지법인 성애원(수익사업) 제1차 추경 세입·세출예산(안) </t>
    <phoneticPr fontId="24" type="noConversion"/>
  </si>
  <si>
    <t>예산액</t>
    <phoneticPr fontId="24" type="noConversion"/>
  </si>
  <si>
    <t>1차 추경</t>
    <phoneticPr fontId="24" type="noConversion"/>
  </si>
  <si>
    <t xml:space="preserve">법인 및 수익사업 회계분리
예산액 대비 28% 감액 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</si>
</sst>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33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b/>
      <sz val="11"/>
      <color rgb="FF000000"/>
      <name val="바탕체"/>
      <family val="1"/>
      <charset val="129"/>
    </font>
    <font>
      <b/>
      <sz val="11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2"/>
      <color rgb="FF000000"/>
      <name val="바탕체"/>
      <family val="1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8"/>
      <color rgb="FF00000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indexed="8"/>
      <name val="굴림체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5" borderId="0">
      <alignment vertical="center"/>
    </xf>
    <xf numFmtId="0" fontId="1" fillId="8" borderId="0">
      <alignment vertical="center"/>
    </xf>
    <xf numFmtId="0" fontId="1" fillId="11" borderId="0">
      <alignment vertical="center"/>
    </xf>
    <xf numFmtId="0" fontId="2" fillId="12" borderId="0">
      <alignment vertical="center"/>
    </xf>
    <xf numFmtId="0" fontId="2" fillId="9" borderId="0">
      <alignment vertical="center"/>
    </xf>
    <xf numFmtId="0" fontId="2" fillId="10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9" borderId="0">
      <alignment vertical="center"/>
    </xf>
    <xf numFmtId="0" fontId="3" fillId="0" borderId="0">
      <alignment vertical="center"/>
    </xf>
    <xf numFmtId="0" fontId="4" fillId="20" borderId="1">
      <alignment vertical="center"/>
    </xf>
    <xf numFmtId="0" fontId="5" fillId="3" borderId="0">
      <alignment vertical="center"/>
    </xf>
    <xf numFmtId="0" fontId="23" fillId="21" borderId="2">
      <alignment vertical="center"/>
    </xf>
    <xf numFmtId="0" fontId="6" fillId="22" borderId="0">
      <alignment vertical="center"/>
    </xf>
    <xf numFmtId="0" fontId="7" fillId="0" borderId="0">
      <alignment vertical="center"/>
    </xf>
    <xf numFmtId="0" fontId="8" fillId="23" borderId="3">
      <alignment vertical="center"/>
    </xf>
    <xf numFmtId="41" fontId="23" fillId="0" borderId="0">
      <alignment vertical="center"/>
    </xf>
    <xf numFmtId="0" fontId="9" fillId="0" borderId="4">
      <alignment vertical="center"/>
    </xf>
    <xf numFmtId="0" fontId="10" fillId="0" borderId="5">
      <alignment vertical="center"/>
    </xf>
    <xf numFmtId="0" fontId="11" fillId="7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4" borderId="0">
      <alignment vertical="center"/>
    </xf>
    <xf numFmtId="0" fontId="17" fillId="20" borderId="9">
      <alignment vertical="center"/>
    </xf>
  </cellStyleXfs>
  <cellXfs count="107">
    <xf numFmtId="0" fontId="0" fillId="0" borderId="0" xfId="0" applyNumberFormat="1">
      <alignment vertical="center"/>
    </xf>
    <xf numFmtId="41" fontId="18" fillId="0" borderId="0" xfId="32" applyNumberFormat="1" applyFont="1">
      <alignment vertical="center"/>
    </xf>
    <xf numFmtId="0" fontId="18" fillId="0" borderId="0" xfId="0" applyNumberFormat="1" applyFont="1" applyFill="1">
      <alignment vertical="center"/>
    </xf>
    <xf numFmtId="0" fontId="19" fillId="0" borderId="0" xfId="0" applyNumberFormat="1" applyFont="1">
      <alignment vertical="center"/>
    </xf>
    <xf numFmtId="0" fontId="18" fillId="0" borderId="0" xfId="0" applyNumberFormat="1" applyFont="1">
      <alignment vertical="center"/>
    </xf>
    <xf numFmtId="0" fontId="18" fillId="0" borderId="0" xfId="0" applyNumberFormat="1" applyFont="1" applyFill="1" applyBorder="1" applyAlignment="1" applyProtection="1">
      <alignment horizontal="center" vertical="center"/>
    </xf>
    <xf numFmtId="0" fontId="20" fillId="0" borderId="0" xfId="0" applyNumberFormat="1" applyFont="1">
      <alignment vertical="center"/>
    </xf>
    <xf numFmtId="0" fontId="21" fillId="0" borderId="0" xfId="0" applyNumberFormat="1" applyFont="1">
      <alignment vertical="center"/>
    </xf>
    <xf numFmtId="0" fontId="19" fillId="0" borderId="0" xfId="0" applyNumberFormat="1" applyFont="1" applyAlignment="1">
      <alignment horizontal="center" vertical="center"/>
    </xf>
    <xf numFmtId="41" fontId="19" fillId="0" borderId="0" xfId="0" applyNumberFormat="1" applyFont="1">
      <alignment vertical="center"/>
    </xf>
    <xf numFmtId="41" fontId="18" fillId="0" borderId="0" xfId="0" applyNumberFormat="1" applyFont="1">
      <alignment vertical="center"/>
    </xf>
    <xf numFmtId="41" fontId="19" fillId="0" borderId="0" xfId="32" applyNumberFormat="1" applyFont="1">
      <alignment vertical="center"/>
    </xf>
    <xf numFmtId="41" fontId="18" fillId="0" borderId="0" xfId="32" applyNumberFormat="1" applyFont="1">
      <alignment vertical="center"/>
    </xf>
    <xf numFmtId="0" fontId="0" fillId="0" borderId="0" xfId="0" applyNumberFormat="1">
      <alignment vertical="center"/>
    </xf>
    <xf numFmtId="49" fontId="0" fillId="0" borderId="10" xfId="0" applyNumberFormat="1" applyFont="1" applyBorder="1" applyAlignment="1">
      <alignment horizontal="center" vertical="center" wrapText="1"/>
    </xf>
    <xf numFmtId="176" fontId="0" fillId="0" borderId="10" xfId="0" applyNumberFormat="1" applyFont="1" applyBorder="1" applyAlignment="1">
      <alignment horizontal="center" vertical="center" wrapText="1"/>
    </xf>
    <xf numFmtId="49" fontId="0" fillId="0" borderId="10" xfId="0" applyNumberFormat="1" applyFont="1" applyBorder="1" applyAlignment="1">
      <alignment horizontal="center" vertical="center" wrapText="1"/>
    </xf>
    <xf numFmtId="49" fontId="23" fillId="0" borderId="10" xfId="0" applyNumberFormat="1" applyFont="1" applyBorder="1" applyAlignment="1">
      <alignment horizontal="center" vertical="center" wrapText="1"/>
    </xf>
    <xf numFmtId="176" fontId="23" fillId="0" borderId="10" xfId="0" applyNumberFormat="1" applyFont="1" applyBorder="1" applyAlignment="1">
      <alignment horizontal="center" vertical="center" wrapText="1"/>
    </xf>
    <xf numFmtId="0" fontId="23" fillId="0" borderId="0" xfId="0" applyNumberFormat="1" applyFont="1">
      <alignment vertical="center"/>
    </xf>
    <xf numFmtId="0" fontId="26" fillId="24" borderId="0" xfId="0" applyNumberFormat="1" applyFont="1" applyFill="1" applyAlignment="1">
      <alignment horizontal="center" vertical="center"/>
    </xf>
    <xf numFmtId="0" fontId="27" fillId="0" borderId="0" xfId="0" applyNumberFormat="1" applyFont="1" applyBorder="1" applyAlignment="1">
      <alignment horizontal="left" vertical="center"/>
    </xf>
    <xf numFmtId="0" fontId="27" fillId="0" borderId="0" xfId="0" applyNumberFormat="1" applyFont="1">
      <alignment vertical="center"/>
    </xf>
    <xf numFmtId="0" fontId="27" fillId="0" borderId="0" xfId="0" applyNumberFormat="1" applyFont="1" applyBorder="1" applyAlignment="1">
      <alignment horizontal="center" vertical="center"/>
    </xf>
    <xf numFmtId="0" fontId="27" fillId="0" borderId="0" xfId="0" applyNumberFormat="1" applyFont="1" applyAlignment="1">
      <alignment horizontal="right" vertical="center"/>
    </xf>
    <xf numFmtId="0" fontId="28" fillId="0" borderId="21" xfId="0" applyNumberFormat="1" applyFont="1" applyFill="1" applyBorder="1" applyAlignment="1" applyProtection="1">
      <alignment horizontal="center" vertical="center"/>
    </xf>
    <xf numFmtId="0" fontId="28" fillId="0" borderId="11" xfId="0" applyNumberFormat="1" applyFont="1" applyFill="1" applyBorder="1" applyAlignment="1" applyProtection="1">
      <alignment horizontal="center" vertical="center"/>
    </xf>
    <xf numFmtId="41" fontId="28" fillId="0" borderId="12" xfId="32" applyNumberFormat="1" applyFont="1" applyFill="1" applyBorder="1" applyAlignment="1" applyProtection="1">
      <alignment horizontal="center" vertical="center"/>
    </xf>
    <xf numFmtId="0" fontId="29" fillId="0" borderId="24" xfId="0" applyNumberFormat="1" applyFont="1" applyFill="1" applyBorder="1" applyAlignment="1" applyProtection="1">
      <alignment horizontal="left" vertical="center" wrapText="1"/>
    </xf>
    <xf numFmtId="0" fontId="28" fillId="0" borderId="25" xfId="0" applyNumberFormat="1" applyFont="1" applyFill="1" applyBorder="1" applyAlignment="1" applyProtection="1">
      <alignment horizontal="center" vertical="center"/>
    </xf>
    <xf numFmtId="0" fontId="28" fillId="0" borderId="10" xfId="0" applyNumberFormat="1" applyFont="1" applyFill="1" applyBorder="1" applyAlignment="1" applyProtection="1">
      <alignment horizontal="center" vertical="center"/>
    </xf>
    <xf numFmtId="41" fontId="28" fillId="0" borderId="10" xfId="32" applyFont="1" applyBorder="1">
      <alignment vertical="center"/>
    </xf>
    <xf numFmtId="41" fontId="28" fillId="0" borderId="10" xfId="32" applyNumberFormat="1" applyFont="1" applyFill="1" applyBorder="1" applyAlignment="1" applyProtection="1">
      <alignment horizontal="center" vertical="center"/>
    </xf>
    <xf numFmtId="41" fontId="28" fillId="0" borderId="13" xfId="32" applyNumberFormat="1" applyFont="1" applyFill="1" applyBorder="1" applyAlignment="1" applyProtection="1">
      <alignment horizontal="center" vertical="center"/>
    </xf>
    <xf numFmtId="0" fontId="30" fillId="0" borderId="26" xfId="0" applyNumberFormat="1" applyFont="1" applyFill="1" applyBorder="1" applyAlignment="1" applyProtection="1">
      <alignment horizontal="left" vertical="center" wrapText="1"/>
    </xf>
    <xf numFmtId="0" fontId="28" fillId="0" borderId="10" xfId="0" applyNumberFormat="1" applyFont="1" applyFill="1" applyBorder="1" applyAlignment="1" applyProtection="1">
      <alignment horizontal="center" vertical="center" wrapText="1"/>
    </xf>
    <xf numFmtId="0" fontId="28" fillId="0" borderId="26" xfId="0" applyNumberFormat="1" applyFont="1" applyFill="1" applyBorder="1" applyAlignment="1" applyProtection="1">
      <alignment vertical="center"/>
    </xf>
    <xf numFmtId="0" fontId="30" fillId="0" borderId="26" xfId="0" applyNumberFormat="1" applyFont="1" applyFill="1" applyBorder="1" applyAlignment="1" applyProtection="1">
      <alignment vertical="center"/>
    </xf>
    <xf numFmtId="0" fontId="28" fillId="24" borderId="25" xfId="0" applyNumberFormat="1" applyFont="1" applyFill="1" applyBorder="1" applyAlignment="1" applyProtection="1">
      <alignment horizontal="center" vertical="center"/>
    </xf>
    <xf numFmtId="0" fontId="28" fillId="24" borderId="10" xfId="0" applyNumberFormat="1" applyFont="1" applyFill="1" applyBorder="1" applyAlignment="1" applyProtection="1">
      <alignment horizontal="center" vertical="center"/>
    </xf>
    <xf numFmtId="3" fontId="30" fillId="0" borderId="26" xfId="0" applyNumberFormat="1" applyFont="1" applyFill="1" applyBorder="1" applyAlignment="1" applyProtection="1">
      <alignment horizontal="left" vertical="center" wrapText="1"/>
    </xf>
    <xf numFmtId="3" fontId="30" fillId="0" borderId="26" xfId="0" applyNumberFormat="1" applyFont="1" applyFill="1" applyBorder="1" applyAlignment="1" applyProtection="1">
      <alignment horizontal="left" vertical="center"/>
    </xf>
    <xf numFmtId="0" fontId="28" fillId="24" borderId="17" xfId="0" applyNumberFormat="1" applyFont="1" applyFill="1" applyBorder="1" applyAlignment="1" applyProtection="1">
      <alignment horizontal="center" vertical="center"/>
    </xf>
    <xf numFmtId="41" fontId="28" fillId="0" borderId="17" xfId="32" applyFont="1" applyBorder="1">
      <alignment vertical="center"/>
    </xf>
    <xf numFmtId="41" fontId="28" fillId="0" borderId="17" xfId="32" applyNumberFormat="1" applyFont="1" applyFill="1" applyBorder="1" applyAlignment="1" applyProtection="1">
      <alignment horizontal="center" vertical="center"/>
    </xf>
    <xf numFmtId="41" fontId="28" fillId="0" borderId="16" xfId="32" applyNumberFormat="1" applyFont="1" applyFill="1" applyBorder="1" applyAlignment="1" applyProtection="1">
      <alignment horizontal="center" vertical="center"/>
    </xf>
    <xf numFmtId="0" fontId="30" fillId="0" borderId="27" xfId="0" applyNumberFormat="1" applyFont="1" applyFill="1" applyBorder="1" applyAlignment="1" applyProtection="1">
      <alignment horizontal="left" vertical="center" wrapText="1"/>
    </xf>
    <xf numFmtId="41" fontId="27" fillId="0" borderId="0" xfId="0" applyNumberFormat="1" applyFont="1">
      <alignment vertical="center"/>
    </xf>
    <xf numFmtId="41" fontId="28" fillId="0" borderId="11" xfId="32" applyNumberFormat="1" applyFont="1" applyFill="1" applyBorder="1" applyAlignment="1" applyProtection="1">
      <alignment horizontal="center" vertical="center"/>
    </xf>
    <xf numFmtId="41" fontId="32" fillId="25" borderId="12" xfId="32" applyNumberFormat="1" applyFont="1" applyFill="1" applyBorder="1" applyAlignment="1" applyProtection="1">
      <alignment horizontal="center" vertical="center"/>
    </xf>
    <xf numFmtId="41" fontId="28" fillId="0" borderId="12" xfId="0" applyNumberFormat="1" applyFont="1" applyFill="1" applyBorder="1" applyAlignment="1" applyProtection="1">
      <alignment vertical="center"/>
    </xf>
    <xf numFmtId="0" fontId="28" fillId="24" borderId="10" xfId="0" applyNumberFormat="1" applyFont="1" applyFill="1" applyBorder="1" applyAlignment="1" applyProtection="1">
      <alignment horizontal="center" vertical="center" wrapText="1"/>
    </xf>
    <xf numFmtId="41" fontId="32" fillId="25" borderId="13" xfId="32" applyNumberFormat="1" applyFont="1" applyFill="1" applyBorder="1" applyAlignment="1" applyProtection="1">
      <alignment horizontal="center" vertical="center"/>
    </xf>
    <xf numFmtId="41" fontId="28" fillId="24" borderId="10" xfId="32" applyNumberFormat="1" applyFont="1" applyFill="1" applyBorder="1" applyAlignment="1" applyProtection="1">
      <alignment horizontal="right" vertical="center" wrapText="1"/>
    </xf>
    <xf numFmtId="41" fontId="28" fillId="0" borderId="10" xfId="0" applyNumberFormat="1" applyFont="1" applyFill="1" applyBorder="1" applyAlignment="1" applyProtection="1">
      <alignment vertical="center"/>
    </xf>
    <xf numFmtId="0" fontId="30" fillId="0" borderId="26" xfId="0" applyNumberFormat="1" applyFont="1" applyFill="1" applyBorder="1" applyAlignment="1" applyProtection="1">
      <alignment vertical="center" wrapText="1"/>
    </xf>
    <xf numFmtId="41" fontId="32" fillId="25" borderId="10" xfId="32" applyNumberFormat="1" applyFont="1" applyFill="1" applyBorder="1" applyAlignment="1" applyProtection="1">
      <alignment horizontal="center" vertical="center"/>
    </xf>
    <xf numFmtId="41" fontId="28" fillId="24" borderId="10" xfId="32" applyNumberFormat="1" applyFont="1" applyFill="1" applyBorder="1" applyAlignment="1" applyProtection="1">
      <alignment horizontal="center" vertical="center"/>
    </xf>
    <xf numFmtId="0" fontId="30" fillId="0" borderId="26" xfId="0" applyNumberFormat="1" applyFont="1" applyFill="1" applyBorder="1" applyAlignment="1" applyProtection="1">
      <alignment horizontal="left" vertical="center"/>
    </xf>
    <xf numFmtId="41" fontId="32" fillId="0" borderId="13" xfId="0" applyNumberFormat="1" applyFont="1" applyFill="1" applyBorder="1" applyAlignment="1" applyProtection="1">
      <alignment vertical="center"/>
    </xf>
    <xf numFmtId="41" fontId="32" fillId="0" borderId="10" xfId="0" applyNumberFormat="1" applyFont="1" applyFill="1" applyBorder="1" applyAlignment="1" applyProtection="1">
      <alignment vertical="center"/>
    </xf>
    <xf numFmtId="0" fontId="28" fillId="0" borderId="13" xfId="0" applyNumberFormat="1" applyFont="1" applyFill="1" applyBorder="1" applyAlignment="1" applyProtection="1">
      <alignment horizontal="center" vertical="center"/>
    </xf>
    <xf numFmtId="0" fontId="30" fillId="0" borderId="24" xfId="0" applyNumberFormat="1" applyFont="1" applyFill="1" applyBorder="1" applyAlignment="1" applyProtection="1">
      <alignment horizontal="left" vertical="center" wrapText="1"/>
    </xf>
    <xf numFmtId="41" fontId="28" fillId="0" borderId="17" xfId="0" applyNumberFormat="1" applyFont="1" applyFill="1" applyBorder="1" applyAlignment="1" applyProtection="1">
      <alignment vertical="center"/>
    </xf>
    <xf numFmtId="0" fontId="30" fillId="0" borderId="27" xfId="0" applyNumberFormat="1" applyFont="1" applyFill="1" applyBorder="1" applyAlignment="1" applyProtection="1">
      <alignment horizontal="left" vertical="center"/>
    </xf>
    <xf numFmtId="41" fontId="32" fillId="0" borderId="12" xfId="32" applyNumberFormat="1" applyFont="1" applyFill="1" applyBorder="1" applyAlignment="1" applyProtection="1">
      <alignment horizontal="center" vertical="center"/>
    </xf>
    <xf numFmtId="41" fontId="32" fillId="0" borderId="13" xfId="32" applyNumberFormat="1" applyFont="1" applyFill="1" applyBorder="1" applyAlignment="1" applyProtection="1">
      <alignment horizontal="left" vertical="center"/>
    </xf>
    <xf numFmtId="41" fontId="32" fillId="0" borderId="10" xfId="32" applyFont="1" applyBorder="1">
      <alignment vertical="center"/>
    </xf>
    <xf numFmtId="41" fontId="32" fillId="0" borderId="10" xfId="32" applyNumberFormat="1" applyFont="1" applyFill="1" applyBorder="1" applyAlignment="1" applyProtection="1">
      <alignment horizontal="center" vertical="center"/>
    </xf>
    <xf numFmtId="41" fontId="32" fillId="0" borderId="13" xfId="32" applyNumberFormat="1" applyFont="1" applyFill="1" applyBorder="1" applyAlignment="1" applyProtection="1">
      <alignment horizontal="center" vertical="center"/>
    </xf>
    <xf numFmtId="41" fontId="32" fillId="0" borderId="17" xfId="32" applyFont="1" applyBorder="1">
      <alignment vertical="center"/>
    </xf>
    <xf numFmtId="41" fontId="28" fillId="0" borderId="13" xfId="0" applyNumberFormat="1" applyFont="1" applyFill="1" applyBorder="1" applyAlignment="1" applyProtection="1">
      <alignment vertical="center"/>
    </xf>
    <xf numFmtId="41" fontId="32" fillId="25" borderId="10" xfId="32" applyNumberFormat="1" applyFont="1" applyFill="1" applyBorder="1" applyAlignment="1" applyProtection="1">
      <alignment horizontal="right" vertical="center" wrapText="1"/>
    </xf>
    <xf numFmtId="41" fontId="28" fillId="24" borderId="13" xfId="32" applyNumberFormat="1" applyFont="1" applyFill="1" applyBorder="1" applyAlignment="1" applyProtection="1">
      <alignment horizontal="right" vertical="center" wrapText="1"/>
    </xf>
    <xf numFmtId="0" fontId="28" fillId="0" borderId="25" xfId="0" applyNumberFormat="1" applyFont="1" applyFill="1" applyBorder="1" applyAlignment="1" applyProtection="1">
      <alignment vertical="center"/>
    </xf>
    <xf numFmtId="0" fontId="28" fillId="0" borderId="23" xfId="0" applyNumberFormat="1" applyFont="1" applyFill="1" applyBorder="1" applyAlignment="1" applyProtection="1">
      <alignment vertical="center"/>
    </xf>
    <xf numFmtId="41" fontId="32" fillId="0" borderId="16" xfId="0" applyNumberFormat="1" applyFont="1" applyFill="1" applyBorder="1" applyAlignment="1" applyProtection="1">
      <alignment vertical="center"/>
    </xf>
    <xf numFmtId="41" fontId="28" fillId="0" borderId="16" xfId="0" applyNumberFormat="1" applyFont="1" applyFill="1" applyBorder="1" applyAlignment="1" applyProtection="1">
      <alignment vertical="center"/>
    </xf>
    <xf numFmtId="0" fontId="28" fillId="24" borderId="10" xfId="0" applyNumberFormat="1" applyFont="1" applyFill="1" applyBorder="1" applyAlignment="1" applyProtection="1">
      <alignment horizontal="left" vertical="center" wrapText="1"/>
    </xf>
    <xf numFmtId="0" fontId="28" fillId="24" borderId="10" xfId="0" applyNumberFormat="1" applyFont="1" applyFill="1" applyBorder="1" applyAlignment="1" applyProtection="1">
      <alignment horizontal="left" vertical="center"/>
    </xf>
    <xf numFmtId="0" fontId="28" fillId="24" borderId="25" xfId="0" applyNumberFormat="1" applyFont="1" applyFill="1" applyBorder="1" applyAlignment="1" applyProtection="1">
      <alignment horizontal="center" vertical="center"/>
    </xf>
    <xf numFmtId="0" fontId="28" fillId="0" borderId="10" xfId="0" applyNumberFormat="1" applyFont="1" applyFill="1" applyBorder="1" applyAlignment="1" applyProtection="1">
      <alignment horizontal="center" vertical="center"/>
    </xf>
    <xf numFmtId="0" fontId="28" fillId="0" borderId="17" xfId="0" applyNumberFormat="1" applyFont="1" applyFill="1" applyBorder="1" applyAlignment="1" applyProtection="1">
      <alignment horizontal="center" vertical="center"/>
    </xf>
    <xf numFmtId="0" fontId="28" fillId="24" borderId="29" xfId="0" applyNumberFormat="1" applyFont="1" applyFill="1" applyBorder="1" applyAlignment="1" applyProtection="1">
      <alignment horizontal="center" vertical="center"/>
    </xf>
    <xf numFmtId="0" fontId="28" fillId="24" borderId="30" xfId="0" applyNumberFormat="1" applyFont="1" applyFill="1" applyBorder="1" applyAlignment="1" applyProtection="1">
      <alignment horizontal="center" vertical="center"/>
    </xf>
    <xf numFmtId="0" fontId="28" fillId="0" borderId="25" xfId="0" applyNumberFormat="1" applyFont="1" applyFill="1" applyBorder="1" applyAlignment="1" applyProtection="1">
      <alignment horizontal="center" vertical="center"/>
    </xf>
    <xf numFmtId="0" fontId="25" fillId="24" borderId="0" xfId="0" applyNumberFormat="1" applyFont="1" applyFill="1" applyAlignment="1">
      <alignment horizontal="center" vertical="center"/>
    </xf>
    <xf numFmtId="0" fontId="28" fillId="0" borderId="18" xfId="0" applyNumberFormat="1" applyFont="1" applyFill="1" applyBorder="1" applyAlignment="1" applyProtection="1">
      <alignment horizontal="center" vertical="center"/>
    </xf>
    <xf numFmtId="0" fontId="28" fillId="0" borderId="19" xfId="0" applyNumberFormat="1" applyFont="1" applyFill="1" applyBorder="1" applyAlignment="1" applyProtection="1">
      <alignment horizontal="center" vertical="center"/>
    </xf>
    <xf numFmtId="0" fontId="28" fillId="0" borderId="20" xfId="0" applyNumberFormat="1" applyFont="1" applyFill="1" applyBorder="1" applyAlignment="1" applyProtection="1">
      <alignment horizontal="center" vertical="center"/>
    </xf>
    <xf numFmtId="0" fontId="28" fillId="0" borderId="22" xfId="0" applyNumberFormat="1" applyFont="1" applyFill="1" applyBorder="1" applyAlignment="1" applyProtection="1">
      <alignment horizontal="center" vertical="center"/>
    </xf>
    <xf numFmtId="0" fontId="31" fillId="0" borderId="10" xfId="0" applyNumberFormat="1" applyFont="1" applyFill="1" applyBorder="1" applyAlignment="1" applyProtection="1">
      <alignment horizontal="center" vertical="center"/>
    </xf>
    <xf numFmtId="0" fontId="28" fillId="0" borderId="19" xfId="0" applyNumberFormat="1" applyFont="1" applyFill="1" applyBorder="1" applyAlignment="1" applyProtection="1">
      <alignment horizontal="center" vertical="center" wrapText="1"/>
    </xf>
    <xf numFmtId="0" fontId="28" fillId="0" borderId="23" xfId="0" applyNumberFormat="1" applyFont="1" applyFill="1" applyBorder="1" applyAlignment="1" applyProtection="1">
      <alignment horizontal="center" vertical="center"/>
    </xf>
    <xf numFmtId="0" fontId="28" fillId="0" borderId="13" xfId="0" applyNumberFormat="1" applyFont="1" applyFill="1" applyBorder="1" applyAlignment="1" applyProtection="1">
      <alignment horizontal="center" vertical="center"/>
    </xf>
    <xf numFmtId="0" fontId="28" fillId="0" borderId="28" xfId="0" applyNumberFormat="1" applyFont="1" applyFill="1" applyBorder="1" applyAlignment="1" applyProtection="1">
      <alignment horizontal="center" vertical="center"/>
    </xf>
    <xf numFmtId="0" fontId="28" fillId="24" borderId="23" xfId="0" applyNumberFormat="1" applyFont="1" applyFill="1" applyBorder="1" applyAlignment="1" applyProtection="1">
      <alignment horizontal="center" vertical="center"/>
    </xf>
    <xf numFmtId="0" fontId="28" fillId="24" borderId="13" xfId="0" applyNumberFormat="1" applyFont="1" applyFill="1" applyBorder="1" applyAlignment="1" applyProtection="1">
      <alignment horizontal="center" vertical="center"/>
    </xf>
    <xf numFmtId="0" fontId="28" fillId="24" borderId="31" xfId="0" applyNumberFormat="1" applyFont="1" applyFill="1" applyBorder="1" applyAlignment="1" applyProtection="1">
      <alignment horizontal="center" vertical="center"/>
    </xf>
    <xf numFmtId="0" fontId="28" fillId="24" borderId="32" xfId="0" applyNumberFormat="1" applyFont="1" applyFill="1" applyBorder="1" applyAlignment="1" applyProtection="1">
      <alignment horizontal="center" vertical="center"/>
    </xf>
    <xf numFmtId="0" fontId="28" fillId="0" borderId="31" xfId="0" applyNumberFormat="1" applyFont="1" applyFill="1" applyBorder="1" applyAlignment="1" applyProtection="1">
      <alignment horizontal="center" vertical="center"/>
    </xf>
    <xf numFmtId="41" fontId="28" fillId="0" borderId="19" xfId="32" applyNumberFormat="1" applyFont="1" applyFill="1" applyBorder="1" applyAlignment="1" applyProtection="1">
      <alignment horizontal="center" vertical="center"/>
    </xf>
    <xf numFmtId="0" fontId="26" fillId="24" borderId="0" xfId="0" applyNumberFormat="1" applyFont="1" applyFill="1" applyAlignment="1">
      <alignment horizontal="center" vertical="center"/>
    </xf>
    <xf numFmtId="0" fontId="28" fillId="0" borderId="14" xfId="0" applyNumberFormat="1" applyFont="1" applyFill="1" applyBorder="1" applyAlignment="1" applyProtection="1">
      <alignment horizontal="center" vertical="center"/>
    </xf>
    <xf numFmtId="0" fontId="28" fillId="0" borderId="15" xfId="0" applyNumberFormat="1" applyFont="1" applyFill="1" applyBorder="1" applyAlignment="1" applyProtection="1">
      <alignment horizontal="center" vertical="center"/>
    </xf>
    <xf numFmtId="0" fontId="22" fillId="0" borderId="0" xfId="0" applyNumberFormat="1" applyFont="1" applyAlignment="1">
      <alignment horizontal="center" vertical="center"/>
    </xf>
    <xf numFmtId="49" fontId="0" fillId="0" borderId="10" xfId="0" applyNumberFormat="1" applyFont="1" applyBorder="1" applyAlignment="1">
      <alignment horizontal="center" vertical="center" wrapText="1"/>
    </xf>
  </cellXfs>
  <cellStyles count="43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쉼표 [0]" xfId="32" builtinId="6"/>
    <cellStyle name="연결된 셀" xfId="33"/>
    <cellStyle name="요약" xfId="34"/>
    <cellStyle name="입력" xfId="35"/>
    <cellStyle name="제목" xfId="36"/>
    <cellStyle name="제목 1" xfId="37"/>
    <cellStyle name="제목 2" xfId="38"/>
    <cellStyle name="제목 3" xfId="39"/>
    <cellStyle name="제목 4" xfId="40"/>
    <cellStyle name="좋음" xfId="41"/>
    <cellStyle name="출력" xfId="42"/>
    <cellStyle name="표준" xfId="0" builtinId="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22"/>
  <sheetViews>
    <sheetView tabSelected="1" zoomScaleNormal="100" workbookViewId="0">
      <selection activeCell="F11" sqref="F11"/>
    </sheetView>
  </sheetViews>
  <sheetFormatPr defaultColWidth="8.88671875" defaultRowHeight="13.5" x14ac:dyDescent="0.15"/>
  <cols>
    <col min="1" max="2" width="10.77734375" style="3" customWidth="1"/>
    <col min="3" max="3" width="13.77734375" style="8" customWidth="1"/>
    <col min="4" max="5" width="13.77734375" style="3" customWidth="1"/>
    <col min="6" max="7" width="10.77734375" style="3" customWidth="1"/>
    <col min="8" max="8" width="25.44140625" style="3" customWidth="1"/>
    <col min="9" max="9" width="8.88671875" style="3"/>
    <col min="10" max="10" width="14.109375" style="3" bestFit="1" customWidth="1"/>
    <col min="11" max="16384" width="8.88671875" style="3"/>
  </cols>
  <sheetData>
    <row r="1" spans="1:8" ht="22.5" x14ac:dyDescent="0.15">
      <c r="A1" s="86" t="s">
        <v>84</v>
      </c>
      <c r="B1" s="86"/>
      <c r="C1" s="86"/>
      <c r="D1" s="86"/>
      <c r="E1" s="86"/>
      <c r="F1" s="86"/>
      <c r="G1" s="86"/>
      <c r="H1" s="86"/>
    </row>
    <row r="2" spans="1:8" ht="18" customHeight="1" x14ac:dyDescent="0.15">
      <c r="A2" s="20"/>
      <c r="B2" s="20"/>
      <c r="C2" s="20"/>
      <c r="D2" s="20"/>
      <c r="E2" s="20"/>
      <c r="F2" s="20"/>
      <c r="G2" s="20"/>
      <c r="H2" s="20"/>
    </row>
    <row r="3" spans="1:8" s="6" customFormat="1" ht="15" thickBot="1" x14ac:dyDescent="0.2">
      <c r="A3" s="21" t="s">
        <v>38</v>
      </c>
      <c r="B3" s="22"/>
      <c r="C3" s="22"/>
      <c r="D3" s="22"/>
      <c r="E3" s="22"/>
      <c r="F3" s="22"/>
      <c r="G3" s="23"/>
      <c r="H3" s="24" t="s">
        <v>45</v>
      </c>
    </row>
    <row r="4" spans="1:8" ht="23.1" customHeight="1" x14ac:dyDescent="0.15">
      <c r="A4" s="87" t="s">
        <v>46</v>
      </c>
      <c r="B4" s="88"/>
      <c r="C4" s="88"/>
      <c r="D4" s="92" t="s">
        <v>42</v>
      </c>
      <c r="E4" s="92"/>
      <c r="F4" s="88" t="s">
        <v>32</v>
      </c>
      <c r="G4" s="88"/>
      <c r="H4" s="89" t="s">
        <v>52</v>
      </c>
    </row>
    <row r="5" spans="1:8" ht="23.1" customHeight="1" thickBot="1" x14ac:dyDescent="0.2">
      <c r="A5" s="25" t="s">
        <v>23</v>
      </c>
      <c r="B5" s="26" t="s">
        <v>15</v>
      </c>
      <c r="C5" s="26" t="s">
        <v>14</v>
      </c>
      <c r="D5" s="26" t="s">
        <v>78</v>
      </c>
      <c r="E5" s="26" t="s">
        <v>85</v>
      </c>
      <c r="F5" s="26" t="s">
        <v>17</v>
      </c>
      <c r="G5" s="26" t="s">
        <v>12</v>
      </c>
      <c r="H5" s="90"/>
    </row>
    <row r="6" spans="1:8" ht="33.75" customHeight="1" thickTop="1" x14ac:dyDescent="0.15">
      <c r="A6" s="93" t="s">
        <v>44</v>
      </c>
      <c r="B6" s="94"/>
      <c r="C6" s="94"/>
      <c r="D6" s="27">
        <f>D7+D10+D14+D17</f>
        <v>43543</v>
      </c>
      <c r="E6" s="27">
        <f>E7+E10+E14+E17</f>
        <v>43543</v>
      </c>
      <c r="F6" s="27"/>
      <c r="G6" s="27"/>
      <c r="H6" s="28" t="s">
        <v>87</v>
      </c>
    </row>
    <row r="7" spans="1:8" ht="21.95" customHeight="1" x14ac:dyDescent="0.15">
      <c r="A7" s="29" t="s">
        <v>11</v>
      </c>
      <c r="B7" s="30"/>
      <c r="C7" s="30"/>
      <c r="D7" s="31">
        <f>SUM(D9)</f>
        <v>11367</v>
      </c>
      <c r="E7" s="31">
        <f>SUM(E9)</f>
        <v>11367</v>
      </c>
      <c r="F7" s="32"/>
      <c r="G7" s="33"/>
      <c r="H7" s="34"/>
    </row>
    <row r="8" spans="1:8" ht="21.95" customHeight="1" x14ac:dyDescent="0.15">
      <c r="A8" s="85"/>
      <c r="B8" s="30" t="s">
        <v>11</v>
      </c>
      <c r="C8" s="30"/>
      <c r="D8" s="31">
        <f>SUM(D9)</f>
        <v>11367</v>
      </c>
      <c r="E8" s="31">
        <f>SUM(E9)</f>
        <v>11367</v>
      </c>
      <c r="F8" s="32"/>
      <c r="G8" s="33"/>
      <c r="H8" s="34"/>
    </row>
    <row r="9" spans="1:8" ht="39" customHeight="1" x14ac:dyDescent="0.15">
      <c r="A9" s="85"/>
      <c r="B9" s="30"/>
      <c r="C9" s="35" t="s">
        <v>30</v>
      </c>
      <c r="D9" s="31">
        <v>11367</v>
      </c>
      <c r="E9" s="31">
        <v>11367</v>
      </c>
      <c r="F9" s="32"/>
      <c r="G9" s="33"/>
      <c r="H9" s="34" t="s">
        <v>81</v>
      </c>
    </row>
    <row r="10" spans="1:8" ht="21.95" customHeight="1" x14ac:dyDescent="0.15">
      <c r="A10" s="29" t="s">
        <v>35</v>
      </c>
      <c r="B10" s="30"/>
      <c r="C10" s="30"/>
      <c r="D10" s="31">
        <f>SUM(D12:D13)</f>
        <v>3500</v>
      </c>
      <c r="E10" s="31">
        <f>SUM(E12:E13)</f>
        <v>3500</v>
      </c>
      <c r="F10" s="32"/>
      <c r="G10" s="33"/>
      <c r="H10" s="36"/>
    </row>
    <row r="11" spans="1:8" ht="21.95" customHeight="1" x14ac:dyDescent="0.15">
      <c r="A11" s="85"/>
      <c r="B11" s="30" t="s">
        <v>35</v>
      </c>
      <c r="C11" s="30"/>
      <c r="D11" s="31">
        <f>SUM(D12:D13)</f>
        <v>3500</v>
      </c>
      <c r="E11" s="31">
        <f>SUM(E12:E13)</f>
        <v>3500</v>
      </c>
      <c r="F11" s="32"/>
      <c r="G11" s="33"/>
      <c r="H11" s="36"/>
    </row>
    <row r="12" spans="1:8" ht="21.95" customHeight="1" x14ac:dyDescent="0.15">
      <c r="A12" s="85"/>
      <c r="B12" s="91"/>
      <c r="C12" s="30" t="s">
        <v>58</v>
      </c>
      <c r="D12" s="31">
        <v>500</v>
      </c>
      <c r="E12" s="31">
        <v>500</v>
      </c>
      <c r="F12" s="32"/>
      <c r="G12" s="33"/>
      <c r="H12" s="34"/>
    </row>
    <row r="13" spans="1:8" ht="21.95" customHeight="1" x14ac:dyDescent="0.15">
      <c r="A13" s="85"/>
      <c r="B13" s="91"/>
      <c r="C13" s="30" t="s">
        <v>57</v>
      </c>
      <c r="D13" s="31">
        <v>3000</v>
      </c>
      <c r="E13" s="31">
        <v>3000</v>
      </c>
      <c r="F13" s="32"/>
      <c r="G13" s="33"/>
      <c r="H13" s="37"/>
    </row>
    <row r="14" spans="1:8" ht="21.95" customHeight="1" x14ac:dyDescent="0.15">
      <c r="A14" s="38" t="s">
        <v>26</v>
      </c>
      <c r="B14" s="39"/>
      <c r="C14" s="39"/>
      <c r="D14" s="31">
        <f>SUM(D16)</f>
        <v>28126</v>
      </c>
      <c r="E14" s="31">
        <f>SUM(E16)</f>
        <v>28126</v>
      </c>
      <c r="F14" s="32"/>
      <c r="G14" s="33">
        <v>2295</v>
      </c>
      <c r="H14" s="40"/>
    </row>
    <row r="15" spans="1:8" ht="21.95" customHeight="1" x14ac:dyDescent="0.15">
      <c r="A15" s="80"/>
      <c r="B15" s="39" t="s">
        <v>26</v>
      </c>
      <c r="C15" s="39"/>
      <c r="D15" s="31">
        <f>SUM(D16)</f>
        <v>28126</v>
      </c>
      <c r="E15" s="31">
        <f>SUM(E16)</f>
        <v>28126</v>
      </c>
      <c r="F15" s="32"/>
      <c r="G15" s="33">
        <v>2295</v>
      </c>
      <c r="H15" s="40"/>
    </row>
    <row r="16" spans="1:8" ht="21.95" customHeight="1" x14ac:dyDescent="0.15">
      <c r="A16" s="80"/>
      <c r="B16" s="39"/>
      <c r="C16" s="39" t="s">
        <v>43</v>
      </c>
      <c r="D16" s="31">
        <v>28126</v>
      </c>
      <c r="E16" s="31">
        <v>28126</v>
      </c>
      <c r="F16" s="32"/>
      <c r="G16" s="33">
        <v>2295</v>
      </c>
      <c r="H16" s="40" t="s">
        <v>80</v>
      </c>
    </row>
    <row r="17" spans="1:10" ht="21.95" customHeight="1" x14ac:dyDescent="0.15">
      <c r="A17" s="38" t="s">
        <v>18</v>
      </c>
      <c r="B17" s="39"/>
      <c r="C17" s="39"/>
      <c r="D17" s="31">
        <f>SUM(D19:D20)</f>
        <v>550</v>
      </c>
      <c r="E17" s="31">
        <f>SUM(E19:E20)</f>
        <v>550</v>
      </c>
      <c r="F17" s="32"/>
      <c r="G17" s="33"/>
      <c r="H17" s="41"/>
      <c r="J17" s="11"/>
    </row>
    <row r="18" spans="1:10" ht="21.95" customHeight="1" x14ac:dyDescent="0.15">
      <c r="A18" s="83"/>
      <c r="B18" s="39" t="s">
        <v>18</v>
      </c>
      <c r="C18" s="39"/>
      <c r="D18" s="31">
        <f>SUM(D19:D20)</f>
        <v>550</v>
      </c>
      <c r="E18" s="31">
        <f>SUM(E19:E20)</f>
        <v>550</v>
      </c>
      <c r="F18" s="32"/>
      <c r="G18" s="33"/>
      <c r="H18" s="41"/>
      <c r="J18" s="11"/>
    </row>
    <row r="19" spans="1:10" ht="21.95" customHeight="1" x14ac:dyDescent="0.15">
      <c r="A19" s="83"/>
      <c r="B19" s="81"/>
      <c r="C19" s="39" t="s">
        <v>55</v>
      </c>
      <c r="D19" s="31">
        <v>250</v>
      </c>
      <c r="E19" s="31">
        <v>250</v>
      </c>
      <c r="F19" s="32"/>
      <c r="G19" s="33"/>
      <c r="H19" s="34"/>
    </row>
    <row r="20" spans="1:10" ht="21.95" customHeight="1" thickBot="1" x14ac:dyDescent="0.2">
      <c r="A20" s="84"/>
      <c r="B20" s="82"/>
      <c r="C20" s="42" t="s">
        <v>18</v>
      </c>
      <c r="D20" s="43">
        <v>300</v>
      </c>
      <c r="E20" s="43">
        <v>300</v>
      </c>
      <c r="F20" s="44"/>
      <c r="G20" s="45"/>
      <c r="H20" s="46"/>
    </row>
    <row r="21" spans="1:10" x14ac:dyDescent="0.15">
      <c r="E21" s="9"/>
    </row>
    <row r="22" spans="1:10" x14ac:dyDescent="0.15">
      <c r="E22" s="9"/>
    </row>
  </sheetData>
  <mergeCells count="12">
    <mergeCell ref="A1:H1"/>
    <mergeCell ref="A4:C4"/>
    <mergeCell ref="F4:G4"/>
    <mergeCell ref="H4:H5"/>
    <mergeCell ref="B12:B13"/>
    <mergeCell ref="D4:E4"/>
    <mergeCell ref="A6:C6"/>
    <mergeCell ref="A15:A16"/>
    <mergeCell ref="B19:B20"/>
    <mergeCell ref="A18:A20"/>
    <mergeCell ref="A11:A13"/>
    <mergeCell ref="A8:A9"/>
  </mergeCells>
  <phoneticPr fontId="24" type="noConversion"/>
  <pageMargins left="0.82677165354330717" right="0.74803149606299213" top="0.98425196850393704" bottom="0.39370078740157483" header="0.51181102362204722" footer="0.51181102362204722"/>
  <pageSetup paperSize="9" orientation="landscape" r:id="rId1"/>
  <headerFooter>
    <oddFooter>&amp;R사회복지법인 성애원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27"/>
  <sheetViews>
    <sheetView zoomScaleNormal="100" workbookViewId="0">
      <selection activeCell="H6" sqref="H6"/>
    </sheetView>
  </sheetViews>
  <sheetFormatPr defaultColWidth="8.88671875" defaultRowHeight="13.5" x14ac:dyDescent="0.15"/>
  <cols>
    <col min="1" max="2" width="11.77734375" style="4" customWidth="1"/>
    <col min="3" max="3" width="15.109375" style="5" customWidth="1"/>
    <col min="4" max="5" width="13.109375" style="1" customWidth="1"/>
    <col min="6" max="7" width="11.77734375" style="4" customWidth="1"/>
    <col min="8" max="8" width="29" style="4" customWidth="1"/>
    <col min="9" max="9" width="8.88671875" style="4"/>
    <col min="10" max="10" width="9.5546875" style="4" bestFit="1" customWidth="1"/>
    <col min="11" max="16384" width="8.88671875" style="4"/>
  </cols>
  <sheetData>
    <row r="1" spans="1:10" ht="22.5" x14ac:dyDescent="0.15">
      <c r="A1" s="86" t="s">
        <v>84</v>
      </c>
      <c r="B1" s="86"/>
      <c r="C1" s="86"/>
      <c r="D1" s="86"/>
      <c r="E1" s="86"/>
      <c r="F1" s="86"/>
      <c r="G1" s="86"/>
      <c r="H1" s="86"/>
    </row>
    <row r="2" spans="1:10" ht="25.5" x14ac:dyDescent="0.15">
      <c r="A2" s="102"/>
      <c r="B2" s="102"/>
      <c r="C2" s="102"/>
      <c r="D2" s="102"/>
      <c r="E2" s="102"/>
      <c r="F2" s="102"/>
      <c r="G2" s="102"/>
      <c r="H2" s="102"/>
    </row>
    <row r="3" spans="1:10" s="7" customFormat="1" ht="15" thickBot="1" x14ac:dyDescent="0.2">
      <c r="A3" s="21" t="s">
        <v>37</v>
      </c>
      <c r="B3" s="22"/>
      <c r="C3" s="47"/>
      <c r="D3" s="22"/>
      <c r="E3" s="47"/>
      <c r="F3" s="47"/>
      <c r="G3" s="22"/>
      <c r="H3" s="24" t="s">
        <v>45</v>
      </c>
    </row>
    <row r="4" spans="1:10" s="2" customFormat="1" ht="29.1" customHeight="1" x14ac:dyDescent="0.15">
      <c r="A4" s="87" t="s">
        <v>46</v>
      </c>
      <c r="B4" s="88"/>
      <c r="C4" s="88"/>
      <c r="D4" s="92" t="s">
        <v>20</v>
      </c>
      <c r="E4" s="92"/>
      <c r="F4" s="101" t="s">
        <v>7</v>
      </c>
      <c r="G4" s="101"/>
      <c r="H4" s="89" t="s">
        <v>41</v>
      </c>
    </row>
    <row r="5" spans="1:10" s="2" customFormat="1" ht="29.1" customHeight="1" thickBot="1" x14ac:dyDescent="0.2">
      <c r="A5" s="25" t="s">
        <v>23</v>
      </c>
      <c r="B5" s="26" t="s">
        <v>15</v>
      </c>
      <c r="C5" s="26" t="s">
        <v>14</v>
      </c>
      <c r="D5" s="48" t="s">
        <v>78</v>
      </c>
      <c r="E5" s="48" t="s">
        <v>85</v>
      </c>
      <c r="F5" s="48" t="s">
        <v>17</v>
      </c>
      <c r="G5" s="48" t="s">
        <v>12</v>
      </c>
      <c r="H5" s="90"/>
    </row>
    <row r="6" spans="1:10" ht="39" customHeight="1" thickTop="1" x14ac:dyDescent="0.15">
      <c r="A6" s="96" t="s">
        <v>4</v>
      </c>
      <c r="B6" s="97"/>
      <c r="C6" s="97"/>
      <c r="D6" s="49">
        <f>D7+D19+D22+D25</f>
        <v>43543</v>
      </c>
      <c r="E6" s="49">
        <f>E7+E19+E22+E25</f>
        <v>43543</v>
      </c>
      <c r="F6" s="50"/>
      <c r="G6" s="50"/>
      <c r="H6" s="28" t="s">
        <v>87</v>
      </c>
    </row>
    <row r="7" spans="1:10" ht="29.1" customHeight="1" x14ac:dyDescent="0.15">
      <c r="A7" s="38" t="s">
        <v>13</v>
      </c>
      <c r="B7" s="39"/>
      <c r="C7" s="51"/>
      <c r="D7" s="53">
        <f>D9+D8+D13</f>
        <v>20000</v>
      </c>
      <c r="E7" s="53">
        <f>E9+E8+E13</f>
        <v>20000</v>
      </c>
      <c r="F7" s="54"/>
      <c r="G7" s="54">
        <v>5846</v>
      </c>
      <c r="H7" s="36"/>
      <c r="J7" s="10"/>
    </row>
    <row r="8" spans="1:10" ht="29.1" customHeight="1" x14ac:dyDescent="0.15">
      <c r="A8" s="98"/>
      <c r="B8" s="39" t="s">
        <v>77</v>
      </c>
      <c r="C8" s="51"/>
      <c r="D8" s="53"/>
      <c r="E8" s="53"/>
      <c r="F8" s="54"/>
      <c r="G8" s="54">
        <v>10560</v>
      </c>
      <c r="H8" s="36"/>
      <c r="J8" s="10"/>
    </row>
    <row r="9" spans="1:10" ht="29.1" customHeight="1" x14ac:dyDescent="0.15">
      <c r="A9" s="99"/>
      <c r="B9" s="39" t="s">
        <v>36</v>
      </c>
      <c r="C9" s="51"/>
      <c r="D9" s="53">
        <f>D10+D11+D12</f>
        <v>9000</v>
      </c>
      <c r="E9" s="53">
        <f>E10+E11+E12</f>
        <v>9000</v>
      </c>
      <c r="F9" s="54"/>
      <c r="G9" s="54"/>
      <c r="H9" s="36"/>
    </row>
    <row r="10" spans="1:10" ht="29.1" customHeight="1" x14ac:dyDescent="0.15">
      <c r="A10" s="99"/>
      <c r="B10" s="81"/>
      <c r="C10" s="51" t="s">
        <v>34</v>
      </c>
      <c r="D10" s="54">
        <v>3000</v>
      </c>
      <c r="E10" s="54">
        <v>3000</v>
      </c>
      <c r="F10" s="54"/>
      <c r="G10" s="54"/>
      <c r="H10" s="55" t="s">
        <v>5</v>
      </c>
      <c r="J10" s="10"/>
    </row>
    <row r="11" spans="1:10" ht="29.1" customHeight="1" x14ac:dyDescent="0.15">
      <c r="A11" s="99"/>
      <c r="B11" s="81"/>
      <c r="C11" s="51" t="s">
        <v>47</v>
      </c>
      <c r="D11" s="54">
        <v>3000</v>
      </c>
      <c r="E11" s="54">
        <v>3000</v>
      </c>
      <c r="F11" s="54"/>
      <c r="G11" s="54"/>
      <c r="H11" s="55" t="s">
        <v>10</v>
      </c>
    </row>
    <row r="12" spans="1:10" ht="54.75" customHeight="1" x14ac:dyDescent="0.15">
      <c r="A12" s="99"/>
      <c r="B12" s="81"/>
      <c r="C12" s="39" t="s">
        <v>28</v>
      </c>
      <c r="D12" s="54">
        <v>3000</v>
      </c>
      <c r="E12" s="54">
        <v>3000</v>
      </c>
      <c r="F12" s="54"/>
      <c r="G12" s="54"/>
      <c r="H12" s="34" t="s">
        <v>83</v>
      </c>
    </row>
    <row r="13" spans="1:10" ht="29.1" customHeight="1" x14ac:dyDescent="0.15">
      <c r="A13" s="99"/>
      <c r="B13" s="39" t="s">
        <v>19</v>
      </c>
      <c r="C13" s="39"/>
      <c r="D13" s="57">
        <f>SUM(D14:D18)</f>
        <v>11000</v>
      </c>
      <c r="E13" s="57">
        <f>SUM(E14:E18)</f>
        <v>11000</v>
      </c>
      <c r="F13" s="54"/>
      <c r="G13" s="54"/>
      <c r="H13" s="34"/>
    </row>
    <row r="14" spans="1:10" ht="29.1" customHeight="1" x14ac:dyDescent="0.15">
      <c r="A14" s="99"/>
      <c r="B14" s="81"/>
      <c r="C14" s="39" t="s">
        <v>24</v>
      </c>
      <c r="D14" s="54">
        <v>2000</v>
      </c>
      <c r="E14" s="54">
        <v>2000</v>
      </c>
      <c r="F14" s="54"/>
      <c r="G14" s="54"/>
      <c r="H14" s="58" t="s">
        <v>31</v>
      </c>
    </row>
    <row r="15" spans="1:10" ht="29.1" customHeight="1" x14ac:dyDescent="0.15">
      <c r="A15" s="99"/>
      <c r="B15" s="81"/>
      <c r="C15" s="39" t="s">
        <v>56</v>
      </c>
      <c r="D15" s="54">
        <v>2000</v>
      </c>
      <c r="E15" s="54">
        <v>2000</v>
      </c>
      <c r="F15" s="54"/>
      <c r="G15" s="54"/>
      <c r="H15" s="34" t="s">
        <v>51</v>
      </c>
    </row>
    <row r="16" spans="1:10" ht="29.1" customHeight="1" x14ac:dyDescent="0.15">
      <c r="A16" s="99"/>
      <c r="B16" s="81"/>
      <c r="C16" s="39" t="s">
        <v>40</v>
      </c>
      <c r="D16" s="54">
        <v>2000</v>
      </c>
      <c r="E16" s="54">
        <v>2000</v>
      </c>
      <c r="F16" s="54"/>
      <c r="G16" s="54"/>
      <c r="H16" s="34" t="s">
        <v>8</v>
      </c>
    </row>
    <row r="17" spans="1:11" ht="29.1" customHeight="1" x14ac:dyDescent="0.15">
      <c r="A17" s="99"/>
      <c r="B17" s="81"/>
      <c r="C17" s="39" t="s">
        <v>39</v>
      </c>
      <c r="D17" s="54">
        <v>3000</v>
      </c>
      <c r="E17" s="54">
        <v>3000</v>
      </c>
      <c r="F17" s="54"/>
      <c r="G17" s="54"/>
      <c r="H17" s="34" t="s">
        <v>9</v>
      </c>
    </row>
    <row r="18" spans="1:11" ht="29.1" customHeight="1" x14ac:dyDescent="0.15">
      <c r="A18" s="96"/>
      <c r="B18" s="81"/>
      <c r="C18" s="39" t="s">
        <v>25</v>
      </c>
      <c r="D18" s="54">
        <v>2000</v>
      </c>
      <c r="E18" s="54">
        <v>2000</v>
      </c>
      <c r="F18" s="54"/>
      <c r="G18" s="54"/>
      <c r="H18" s="34" t="s">
        <v>33</v>
      </c>
      <c r="J18" s="10"/>
      <c r="K18" s="12"/>
    </row>
    <row r="19" spans="1:11" s="2" customFormat="1" ht="29.1" customHeight="1" x14ac:dyDescent="0.15">
      <c r="A19" s="29" t="s">
        <v>22</v>
      </c>
      <c r="B19" s="30"/>
      <c r="C19" s="30"/>
      <c r="D19" s="54">
        <f>SUM(D21)</f>
        <v>10000</v>
      </c>
      <c r="E19" s="54">
        <f>SUM(E21)</f>
        <v>6000</v>
      </c>
      <c r="F19" s="54"/>
      <c r="G19" s="54">
        <v>1000</v>
      </c>
      <c r="H19" s="34"/>
    </row>
    <row r="20" spans="1:11" s="2" customFormat="1" ht="29.1" customHeight="1" x14ac:dyDescent="0.15">
      <c r="A20" s="100"/>
      <c r="B20" s="30" t="s">
        <v>22</v>
      </c>
      <c r="C20" s="30"/>
      <c r="D20" s="54">
        <f>SUM(D21)</f>
        <v>10000</v>
      </c>
      <c r="E20" s="54">
        <f>SUM(E21)</f>
        <v>6000</v>
      </c>
      <c r="F20" s="54"/>
      <c r="G20" s="54">
        <v>4000</v>
      </c>
      <c r="H20" s="34"/>
    </row>
    <row r="21" spans="1:11" s="2" customFormat="1" ht="29.1" customHeight="1" x14ac:dyDescent="0.15">
      <c r="A21" s="93"/>
      <c r="B21" s="61"/>
      <c r="C21" s="61" t="s">
        <v>53</v>
      </c>
      <c r="D21" s="54">
        <v>10000</v>
      </c>
      <c r="E21" s="54">
        <v>6000</v>
      </c>
      <c r="F21" s="54"/>
      <c r="G21" s="54">
        <v>4000</v>
      </c>
      <c r="H21" s="62" t="s">
        <v>86</v>
      </c>
    </row>
    <row r="22" spans="1:11" ht="29.1" customHeight="1" x14ac:dyDescent="0.15">
      <c r="A22" s="38" t="s">
        <v>16</v>
      </c>
      <c r="B22" s="39"/>
      <c r="C22" s="39"/>
      <c r="D22" s="54">
        <f>SUM(D24)</f>
        <v>4778</v>
      </c>
      <c r="E22" s="54">
        <f>SUM(E24)</f>
        <v>6778</v>
      </c>
      <c r="F22" s="54">
        <f t="shared" ref="F7:F27" si="0">E22-D22</f>
        <v>2000</v>
      </c>
      <c r="G22" s="54"/>
      <c r="H22" s="34"/>
    </row>
    <row r="23" spans="1:11" ht="29.1" customHeight="1" x14ac:dyDescent="0.15">
      <c r="A23" s="80"/>
      <c r="B23" s="39" t="s">
        <v>16</v>
      </c>
      <c r="C23" s="39"/>
      <c r="D23" s="54">
        <f>SUM(D24)</f>
        <v>4778</v>
      </c>
      <c r="E23" s="54">
        <f>SUM(E24)</f>
        <v>6778</v>
      </c>
      <c r="F23" s="54">
        <f t="shared" si="0"/>
        <v>2000</v>
      </c>
      <c r="G23" s="54"/>
      <c r="H23" s="34"/>
    </row>
    <row r="24" spans="1:11" ht="29.1" customHeight="1" x14ac:dyDescent="0.15">
      <c r="A24" s="80"/>
      <c r="B24" s="39"/>
      <c r="C24" s="39" t="s">
        <v>16</v>
      </c>
      <c r="D24" s="54">
        <v>4778</v>
      </c>
      <c r="E24" s="54">
        <v>6778</v>
      </c>
      <c r="F24" s="54">
        <f t="shared" si="0"/>
        <v>2000</v>
      </c>
      <c r="G24" s="54"/>
      <c r="H24" s="34"/>
    </row>
    <row r="25" spans="1:11" ht="29.1" customHeight="1" x14ac:dyDescent="0.15">
      <c r="A25" s="29" t="s">
        <v>21</v>
      </c>
      <c r="B25" s="39"/>
      <c r="C25" s="39"/>
      <c r="D25" s="54">
        <f>SUM(D27)</f>
        <v>8765</v>
      </c>
      <c r="E25" s="54">
        <f>SUM(E27)</f>
        <v>10765</v>
      </c>
      <c r="F25" s="54">
        <f t="shared" si="0"/>
        <v>2000</v>
      </c>
      <c r="G25" s="54"/>
      <c r="H25" s="34"/>
    </row>
    <row r="26" spans="1:11" ht="29.1" customHeight="1" x14ac:dyDescent="0.15">
      <c r="A26" s="85"/>
      <c r="B26" s="39" t="s">
        <v>21</v>
      </c>
      <c r="C26" s="39"/>
      <c r="D26" s="54">
        <f>SUM(D27)</f>
        <v>8765</v>
      </c>
      <c r="E26" s="54">
        <f>SUM(E27)</f>
        <v>10765</v>
      </c>
      <c r="F26" s="54">
        <f t="shared" si="0"/>
        <v>2000</v>
      </c>
      <c r="G26" s="54"/>
      <c r="H26" s="34"/>
    </row>
    <row r="27" spans="1:11" ht="29.1" customHeight="1" thickBot="1" x14ac:dyDescent="0.2">
      <c r="A27" s="95"/>
      <c r="B27" s="42"/>
      <c r="C27" s="42" t="s">
        <v>21</v>
      </c>
      <c r="D27" s="63">
        <v>8765</v>
      </c>
      <c r="E27" s="63">
        <v>10765</v>
      </c>
      <c r="F27" s="63">
        <f t="shared" si="0"/>
        <v>2000</v>
      </c>
      <c r="G27" s="63"/>
      <c r="H27" s="64" t="s">
        <v>21</v>
      </c>
    </row>
  </sheetData>
  <mergeCells count="13">
    <mergeCell ref="A1:H1"/>
    <mergeCell ref="A4:C4"/>
    <mergeCell ref="F4:G4"/>
    <mergeCell ref="H4:H5"/>
    <mergeCell ref="B10:B12"/>
    <mergeCell ref="A2:H2"/>
    <mergeCell ref="B14:B18"/>
    <mergeCell ref="D4:E4"/>
    <mergeCell ref="A26:A27"/>
    <mergeCell ref="A23:A24"/>
    <mergeCell ref="A6:C6"/>
    <mergeCell ref="A8:A18"/>
    <mergeCell ref="A20:A21"/>
  </mergeCells>
  <phoneticPr fontId="24" type="noConversion"/>
  <pageMargins left="0.74803149606299213" right="0.74803149606299213" top="0.98425196850393704" bottom="0.78740157480314965" header="0.51181102362204722" footer="0.51181102362204722"/>
  <pageSetup paperSize="9" scale="91" orientation="landscape" r:id="rId1"/>
  <headerFooter>
    <oddFooter>&amp;R사회복지법인 성애원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H18"/>
  <sheetViews>
    <sheetView zoomScaleNormal="100" workbookViewId="0">
      <selection activeCell="K16" sqref="K16"/>
    </sheetView>
  </sheetViews>
  <sheetFormatPr defaultColWidth="8.88671875" defaultRowHeight="13.5" x14ac:dyDescent="0.15"/>
  <cols>
    <col min="1" max="2" width="13.77734375" style="3" customWidth="1"/>
    <col min="3" max="3" width="13.77734375" style="8" customWidth="1"/>
    <col min="4" max="7" width="13.21875" style="3" customWidth="1"/>
    <col min="8" max="8" width="23.33203125" style="3" customWidth="1"/>
    <col min="9" max="16384" width="8.88671875" style="3"/>
  </cols>
  <sheetData>
    <row r="1" spans="1:8" ht="25.5" x14ac:dyDescent="0.15">
      <c r="A1" s="102" t="s">
        <v>88</v>
      </c>
      <c r="B1" s="102"/>
      <c r="C1" s="102"/>
      <c r="D1" s="102"/>
      <c r="E1" s="102"/>
      <c r="F1" s="102"/>
      <c r="G1" s="102"/>
      <c r="H1" s="102"/>
    </row>
    <row r="2" spans="1:8" ht="18" customHeight="1" x14ac:dyDescent="0.15">
      <c r="A2" s="20"/>
      <c r="B2" s="20"/>
      <c r="C2" s="20"/>
      <c r="D2" s="20"/>
      <c r="E2" s="20"/>
      <c r="F2" s="20"/>
      <c r="G2" s="20"/>
      <c r="H2" s="20"/>
    </row>
    <row r="3" spans="1:8" s="6" customFormat="1" ht="15" thickBot="1" x14ac:dyDescent="0.2">
      <c r="A3" s="21" t="s">
        <v>38</v>
      </c>
      <c r="B3" s="22"/>
      <c r="C3" s="22"/>
      <c r="D3" s="22"/>
      <c r="E3" s="22"/>
      <c r="F3" s="22"/>
      <c r="G3" s="23"/>
      <c r="H3" s="24" t="s">
        <v>45</v>
      </c>
    </row>
    <row r="4" spans="1:8" ht="27" customHeight="1" x14ac:dyDescent="0.15">
      <c r="A4" s="87" t="s">
        <v>46</v>
      </c>
      <c r="B4" s="88"/>
      <c r="C4" s="88"/>
      <c r="D4" s="92" t="s">
        <v>42</v>
      </c>
      <c r="E4" s="92"/>
      <c r="F4" s="88" t="s">
        <v>32</v>
      </c>
      <c r="G4" s="88"/>
      <c r="H4" s="89" t="s">
        <v>52</v>
      </c>
    </row>
    <row r="5" spans="1:8" ht="27" customHeight="1" thickBot="1" x14ac:dyDescent="0.2">
      <c r="A5" s="25" t="s">
        <v>23</v>
      </c>
      <c r="B5" s="26" t="s">
        <v>15</v>
      </c>
      <c r="C5" s="26" t="s">
        <v>14</v>
      </c>
      <c r="D5" s="26" t="s">
        <v>89</v>
      </c>
      <c r="E5" s="26" t="s">
        <v>90</v>
      </c>
      <c r="F5" s="26" t="s">
        <v>17</v>
      </c>
      <c r="G5" s="26" t="s">
        <v>12</v>
      </c>
      <c r="H5" s="90"/>
    </row>
    <row r="6" spans="1:8" ht="39" customHeight="1" thickTop="1" x14ac:dyDescent="0.15">
      <c r="A6" s="93" t="s">
        <v>44</v>
      </c>
      <c r="B6" s="94"/>
      <c r="C6" s="94"/>
      <c r="D6" s="65">
        <f>D7+D10+D13</f>
        <v>15803</v>
      </c>
      <c r="E6" s="65">
        <f>E7+E10+E13</f>
        <v>11367</v>
      </c>
      <c r="F6" s="27"/>
      <c r="G6" s="27">
        <f>D6-E6</f>
        <v>4436</v>
      </c>
      <c r="H6" s="28" t="s">
        <v>91</v>
      </c>
    </row>
    <row r="7" spans="1:8" ht="24.75" customHeight="1" x14ac:dyDescent="0.15">
      <c r="A7" s="29" t="s">
        <v>62</v>
      </c>
      <c r="B7" s="30"/>
      <c r="C7" s="30"/>
      <c r="D7" s="66">
        <f>SUM(D9)</f>
        <v>6500</v>
      </c>
      <c r="E7" s="66">
        <f>SUM(E9)</f>
        <v>6000</v>
      </c>
      <c r="F7" s="32"/>
      <c r="G7" s="32">
        <f t="shared" ref="G7:G16" si="0">D7-E7</f>
        <v>500</v>
      </c>
      <c r="H7" s="34"/>
    </row>
    <row r="8" spans="1:8" ht="24.75" customHeight="1" x14ac:dyDescent="0.15">
      <c r="A8" s="85"/>
      <c r="B8" s="30" t="s">
        <v>61</v>
      </c>
      <c r="C8" s="30"/>
      <c r="D8" s="66">
        <f>SUM(D9)</f>
        <v>6500</v>
      </c>
      <c r="E8" s="66">
        <f>SUM(E9)</f>
        <v>6000</v>
      </c>
      <c r="F8" s="32"/>
      <c r="G8" s="32">
        <f t="shared" si="0"/>
        <v>500</v>
      </c>
      <c r="H8" s="34"/>
    </row>
    <row r="9" spans="1:8" ht="35.25" customHeight="1" x14ac:dyDescent="0.15">
      <c r="A9" s="85"/>
      <c r="B9" s="30"/>
      <c r="C9" s="30" t="s">
        <v>54</v>
      </c>
      <c r="D9" s="67">
        <v>6500</v>
      </c>
      <c r="E9" s="67">
        <v>6000</v>
      </c>
      <c r="F9" s="32"/>
      <c r="G9" s="32">
        <f t="shared" si="0"/>
        <v>500</v>
      </c>
      <c r="H9" s="34" t="s">
        <v>0</v>
      </c>
    </row>
    <row r="10" spans="1:8" ht="24.75" customHeight="1" x14ac:dyDescent="0.15">
      <c r="A10" s="38" t="s">
        <v>26</v>
      </c>
      <c r="B10" s="39"/>
      <c r="C10" s="39"/>
      <c r="D10" s="66">
        <f>SUM(D12)</f>
        <v>8853</v>
      </c>
      <c r="E10" s="66">
        <f>SUM(E12)</f>
        <v>5367</v>
      </c>
      <c r="F10" s="32"/>
      <c r="G10" s="32">
        <f t="shared" si="0"/>
        <v>3486</v>
      </c>
      <c r="H10" s="40"/>
    </row>
    <row r="11" spans="1:8" ht="24.75" customHeight="1" x14ac:dyDescent="0.15">
      <c r="A11" s="80"/>
      <c r="B11" s="39" t="s">
        <v>26</v>
      </c>
      <c r="C11" s="39"/>
      <c r="D11" s="66">
        <f>SUM(D12)</f>
        <v>8853</v>
      </c>
      <c r="E11" s="66">
        <f>SUM(E12)</f>
        <v>5367</v>
      </c>
      <c r="F11" s="32"/>
      <c r="G11" s="32">
        <f t="shared" si="0"/>
        <v>3486</v>
      </c>
      <c r="H11" s="40"/>
    </row>
    <row r="12" spans="1:8" ht="24.75" customHeight="1" x14ac:dyDescent="0.15">
      <c r="A12" s="80"/>
      <c r="B12" s="39"/>
      <c r="C12" s="39" t="s">
        <v>43</v>
      </c>
      <c r="D12" s="67">
        <v>8853</v>
      </c>
      <c r="E12" s="67">
        <v>5367</v>
      </c>
      <c r="F12" s="32"/>
      <c r="G12" s="32">
        <f t="shared" si="0"/>
        <v>3486</v>
      </c>
      <c r="H12" s="40" t="s">
        <v>79</v>
      </c>
    </row>
    <row r="13" spans="1:8" ht="24.75" customHeight="1" x14ac:dyDescent="0.15">
      <c r="A13" s="38" t="s">
        <v>18</v>
      </c>
      <c r="B13" s="39"/>
      <c r="C13" s="39"/>
      <c r="D13" s="68">
        <f>SUM(D15:D16)</f>
        <v>450</v>
      </c>
      <c r="E13" s="68"/>
      <c r="F13" s="32"/>
      <c r="G13" s="32">
        <f t="shared" si="0"/>
        <v>450</v>
      </c>
      <c r="H13" s="41"/>
    </row>
    <row r="14" spans="1:8" ht="24.75" customHeight="1" x14ac:dyDescent="0.15">
      <c r="A14" s="83"/>
      <c r="B14" s="39" t="s">
        <v>18</v>
      </c>
      <c r="C14" s="39"/>
      <c r="D14" s="69">
        <v>450</v>
      </c>
      <c r="E14" s="69"/>
      <c r="F14" s="32"/>
      <c r="G14" s="32">
        <f t="shared" si="0"/>
        <v>450</v>
      </c>
      <c r="H14" s="41"/>
    </row>
    <row r="15" spans="1:8" ht="24.75" customHeight="1" x14ac:dyDescent="0.15">
      <c r="A15" s="83"/>
      <c r="B15" s="81"/>
      <c r="C15" s="39" t="s">
        <v>55</v>
      </c>
      <c r="D15" s="67">
        <v>250</v>
      </c>
      <c r="E15" s="67"/>
      <c r="F15" s="32"/>
      <c r="G15" s="32">
        <f t="shared" si="0"/>
        <v>250</v>
      </c>
      <c r="H15" s="34"/>
    </row>
    <row r="16" spans="1:8" ht="26.25" customHeight="1" thickBot="1" x14ac:dyDescent="0.2">
      <c r="A16" s="84"/>
      <c r="B16" s="82"/>
      <c r="C16" s="42" t="s">
        <v>18</v>
      </c>
      <c r="D16" s="70">
        <v>200</v>
      </c>
      <c r="E16" s="70"/>
      <c r="F16" s="44"/>
      <c r="G16" s="44">
        <f t="shared" si="0"/>
        <v>200</v>
      </c>
      <c r="H16" s="46"/>
    </row>
    <row r="18" spans="5:5" x14ac:dyDescent="0.15">
      <c r="E18" s="9"/>
    </row>
  </sheetData>
  <mergeCells count="10">
    <mergeCell ref="A8:A9"/>
    <mergeCell ref="A11:A12"/>
    <mergeCell ref="A14:A16"/>
    <mergeCell ref="B15:B16"/>
    <mergeCell ref="A1:H1"/>
    <mergeCell ref="A4:C4"/>
    <mergeCell ref="D4:E4"/>
    <mergeCell ref="F4:G4"/>
    <mergeCell ref="H4:H5"/>
    <mergeCell ref="A6:C6"/>
  </mergeCells>
  <phoneticPr fontId="24" type="noConversion"/>
  <pageMargins left="0.74803149606299213" right="0.74803149606299213" top="0.98425196850393704" bottom="0.98425196850393704" header="0.51181102362204722" footer="0.51181102362204722"/>
  <pageSetup paperSize="9" scale="96" orientation="landscape" r:id="rId1"/>
  <headerFooter>
    <oddFooter>&amp;R&amp;"바탕체,보통"&amp;9사&amp;"새굴림,보통"회복지법인 성애원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K26"/>
  <sheetViews>
    <sheetView zoomScaleNormal="100" workbookViewId="0">
      <selection activeCell="J19" sqref="J19"/>
    </sheetView>
  </sheetViews>
  <sheetFormatPr defaultColWidth="8.88671875" defaultRowHeight="13.5" x14ac:dyDescent="0.15"/>
  <cols>
    <col min="1" max="2" width="11.77734375" style="4" customWidth="1"/>
    <col min="3" max="3" width="15.109375" style="5" customWidth="1"/>
    <col min="4" max="5" width="13.109375" style="1" customWidth="1"/>
    <col min="6" max="7" width="11.77734375" style="4" customWidth="1"/>
    <col min="8" max="8" width="30" style="4" customWidth="1"/>
    <col min="9" max="9" width="8.88671875" style="4"/>
    <col min="10" max="10" width="9.5546875" style="4" bestFit="1" customWidth="1"/>
    <col min="11" max="16384" width="8.88671875" style="4"/>
  </cols>
  <sheetData>
    <row r="1" spans="1:10" ht="22.5" x14ac:dyDescent="0.15">
      <c r="A1" s="86" t="s">
        <v>88</v>
      </c>
      <c r="B1" s="86"/>
      <c r="C1" s="86"/>
      <c r="D1" s="86"/>
      <c r="E1" s="86"/>
      <c r="F1" s="86"/>
      <c r="G1" s="86"/>
      <c r="H1" s="86"/>
    </row>
    <row r="2" spans="1:10" ht="20.25" customHeight="1" x14ac:dyDescent="0.15">
      <c r="A2" s="102"/>
      <c r="B2" s="102"/>
      <c r="C2" s="102"/>
      <c r="D2" s="102"/>
      <c r="E2" s="102"/>
      <c r="F2" s="102"/>
      <c r="G2" s="102"/>
      <c r="H2" s="102"/>
    </row>
    <row r="3" spans="1:10" s="7" customFormat="1" ht="15" thickBot="1" x14ac:dyDescent="0.2">
      <c r="A3" s="21" t="s">
        <v>37</v>
      </c>
      <c r="B3" s="22"/>
      <c r="C3" s="47"/>
      <c r="D3" s="22"/>
      <c r="E3" s="47"/>
      <c r="F3" s="47"/>
      <c r="G3" s="22"/>
      <c r="H3" s="24" t="s">
        <v>45</v>
      </c>
    </row>
    <row r="4" spans="1:10" s="2" customFormat="1" ht="18" customHeight="1" x14ac:dyDescent="0.15">
      <c r="A4" s="87" t="s">
        <v>46</v>
      </c>
      <c r="B4" s="88"/>
      <c r="C4" s="88"/>
      <c r="D4" s="92" t="s">
        <v>20</v>
      </c>
      <c r="E4" s="92"/>
      <c r="F4" s="101" t="s">
        <v>7</v>
      </c>
      <c r="G4" s="101"/>
      <c r="H4" s="89" t="s">
        <v>41</v>
      </c>
    </row>
    <row r="5" spans="1:10" s="2" customFormat="1" ht="18" customHeight="1" thickBot="1" x14ac:dyDescent="0.2">
      <c r="A5" s="25" t="s">
        <v>23</v>
      </c>
      <c r="B5" s="26" t="s">
        <v>15</v>
      </c>
      <c r="C5" s="26" t="s">
        <v>14</v>
      </c>
      <c r="D5" s="48" t="s">
        <v>89</v>
      </c>
      <c r="E5" s="48" t="s">
        <v>90</v>
      </c>
      <c r="F5" s="48" t="s">
        <v>17</v>
      </c>
      <c r="G5" s="48" t="s">
        <v>12</v>
      </c>
      <c r="H5" s="90"/>
    </row>
    <row r="6" spans="1:10" ht="27" customHeight="1" thickTop="1" x14ac:dyDescent="0.15">
      <c r="A6" s="96" t="s">
        <v>4</v>
      </c>
      <c r="B6" s="97"/>
      <c r="C6" s="97"/>
      <c r="D6" s="52">
        <f>D7+D18+D21+D24</f>
        <v>15803</v>
      </c>
      <c r="E6" s="52">
        <f>E7+E18+E21+E24</f>
        <v>11367</v>
      </c>
      <c r="F6" s="71"/>
      <c r="G6" s="71">
        <f>D6-E6</f>
        <v>4436</v>
      </c>
      <c r="H6" s="28" t="s">
        <v>91</v>
      </c>
    </row>
    <row r="7" spans="1:10" ht="18" customHeight="1" x14ac:dyDescent="0.15">
      <c r="A7" s="38" t="s">
        <v>13</v>
      </c>
      <c r="B7" s="39"/>
      <c r="C7" s="51"/>
      <c r="D7" s="72">
        <f>D12</f>
        <v>6829</v>
      </c>
      <c r="E7" s="53"/>
      <c r="F7" s="54"/>
      <c r="G7" s="71">
        <f t="shared" ref="G7:G26" si="0">D7-E7</f>
        <v>6829</v>
      </c>
      <c r="H7" s="36"/>
      <c r="J7" s="10"/>
    </row>
    <row r="8" spans="1:10" ht="18" customHeight="1" x14ac:dyDescent="0.15">
      <c r="A8" s="80"/>
      <c r="B8" s="39" t="s">
        <v>36</v>
      </c>
      <c r="C8" s="51"/>
      <c r="D8" s="72"/>
      <c r="E8" s="73"/>
      <c r="F8" s="54"/>
      <c r="G8" s="71"/>
      <c r="H8" s="36"/>
    </row>
    <row r="9" spans="1:10" ht="18" customHeight="1" x14ac:dyDescent="0.15">
      <c r="A9" s="80"/>
      <c r="B9" s="103"/>
      <c r="C9" s="78" t="s">
        <v>34</v>
      </c>
      <c r="D9" s="60"/>
      <c r="E9" s="71"/>
      <c r="F9" s="54"/>
      <c r="G9" s="71"/>
      <c r="H9" s="55"/>
      <c r="J9" s="10"/>
    </row>
    <row r="10" spans="1:10" ht="18" customHeight="1" x14ac:dyDescent="0.15">
      <c r="A10" s="80"/>
      <c r="B10" s="104"/>
      <c r="C10" s="78" t="s">
        <v>47</v>
      </c>
      <c r="D10" s="60"/>
      <c r="E10" s="71"/>
      <c r="F10" s="54"/>
      <c r="G10" s="71"/>
      <c r="H10" s="55"/>
    </row>
    <row r="11" spans="1:10" ht="18" customHeight="1" x14ac:dyDescent="0.15">
      <c r="A11" s="80"/>
      <c r="B11" s="94"/>
      <c r="C11" s="79" t="s">
        <v>28</v>
      </c>
      <c r="D11" s="60"/>
      <c r="E11" s="71"/>
      <c r="F11" s="54"/>
      <c r="G11" s="71"/>
      <c r="H11" s="34"/>
    </row>
    <row r="12" spans="1:10" ht="18" customHeight="1" x14ac:dyDescent="0.15">
      <c r="A12" s="80"/>
      <c r="B12" s="39" t="s">
        <v>19</v>
      </c>
      <c r="C12" s="39"/>
      <c r="D12" s="56">
        <f>SUM(D13:D17)</f>
        <v>6829</v>
      </c>
      <c r="E12" s="57"/>
      <c r="F12" s="54"/>
      <c r="G12" s="71">
        <f t="shared" si="0"/>
        <v>6829</v>
      </c>
      <c r="H12" s="34"/>
    </row>
    <row r="13" spans="1:10" ht="18" customHeight="1" x14ac:dyDescent="0.15">
      <c r="A13" s="80"/>
      <c r="B13" s="81"/>
      <c r="C13" s="39" t="s">
        <v>24</v>
      </c>
      <c r="D13" s="60">
        <v>1000</v>
      </c>
      <c r="E13" s="71"/>
      <c r="F13" s="71"/>
      <c r="G13" s="71">
        <f t="shared" si="0"/>
        <v>1000</v>
      </c>
      <c r="H13" s="58"/>
    </row>
    <row r="14" spans="1:10" ht="18" customHeight="1" x14ac:dyDescent="0.15">
      <c r="A14" s="80"/>
      <c r="B14" s="81"/>
      <c r="C14" s="39" t="s">
        <v>56</v>
      </c>
      <c r="D14" s="60">
        <v>2500</v>
      </c>
      <c r="E14" s="71"/>
      <c r="F14" s="71"/>
      <c r="G14" s="71">
        <f t="shared" si="0"/>
        <v>2500</v>
      </c>
      <c r="H14" s="34"/>
    </row>
    <row r="15" spans="1:10" ht="18" customHeight="1" x14ac:dyDescent="0.15">
      <c r="A15" s="80"/>
      <c r="B15" s="81"/>
      <c r="C15" s="39" t="s">
        <v>40</v>
      </c>
      <c r="D15" s="60">
        <v>1000</v>
      </c>
      <c r="E15" s="71"/>
      <c r="F15" s="71"/>
      <c r="G15" s="71">
        <f t="shared" si="0"/>
        <v>1000</v>
      </c>
      <c r="H15" s="34"/>
    </row>
    <row r="16" spans="1:10" ht="18" customHeight="1" x14ac:dyDescent="0.15">
      <c r="A16" s="80"/>
      <c r="B16" s="81"/>
      <c r="C16" s="39" t="s">
        <v>39</v>
      </c>
      <c r="D16" s="60">
        <v>1329</v>
      </c>
      <c r="E16" s="71"/>
      <c r="F16" s="71"/>
      <c r="G16" s="71">
        <f t="shared" si="0"/>
        <v>1329</v>
      </c>
      <c r="H16" s="34"/>
    </row>
    <row r="17" spans="1:11" ht="18" customHeight="1" x14ac:dyDescent="0.15">
      <c r="A17" s="80"/>
      <c r="B17" s="81"/>
      <c r="C17" s="39" t="s">
        <v>25</v>
      </c>
      <c r="D17" s="60">
        <v>1000</v>
      </c>
      <c r="E17" s="71"/>
      <c r="F17" s="71"/>
      <c r="G17" s="71">
        <f t="shared" si="0"/>
        <v>1000</v>
      </c>
      <c r="H17" s="34"/>
      <c r="J17" s="10"/>
      <c r="K17" s="12"/>
    </row>
    <row r="18" spans="1:11" s="2" customFormat="1" ht="18" customHeight="1" x14ac:dyDescent="0.15">
      <c r="A18" s="29" t="s">
        <v>22</v>
      </c>
      <c r="B18" s="30"/>
      <c r="C18" s="30"/>
      <c r="D18" s="60">
        <f t="shared" ref="D18:D19" si="1">D19</f>
        <v>6500</v>
      </c>
      <c r="E18" s="54">
        <f>SUM(E20)</f>
        <v>11367</v>
      </c>
      <c r="F18" s="54"/>
      <c r="G18" s="71"/>
      <c r="H18" s="34"/>
    </row>
    <row r="19" spans="1:11" s="2" customFormat="1" ht="18" customHeight="1" x14ac:dyDescent="0.15">
      <c r="A19" s="74"/>
      <c r="B19" s="30" t="s">
        <v>22</v>
      </c>
      <c r="C19" s="30"/>
      <c r="D19" s="60">
        <f t="shared" si="1"/>
        <v>6500</v>
      </c>
      <c r="E19" s="54">
        <f>SUM(E20)</f>
        <v>11367</v>
      </c>
      <c r="F19" s="54"/>
      <c r="G19" s="71"/>
      <c r="H19" s="34"/>
    </row>
    <row r="20" spans="1:11" s="2" customFormat="1" ht="38.25" customHeight="1" x14ac:dyDescent="0.15">
      <c r="A20" s="75"/>
      <c r="B20" s="30"/>
      <c r="C20" s="35" t="s">
        <v>1</v>
      </c>
      <c r="D20" s="60">
        <v>6500</v>
      </c>
      <c r="E20" s="71">
        <v>11367</v>
      </c>
      <c r="F20" s="71"/>
      <c r="G20" s="71"/>
      <c r="H20" s="34" t="s">
        <v>82</v>
      </c>
    </row>
    <row r="21" spans="1:11" ht="18" customHeight="1" x14ac:dyDescent="0.15">
      <c r="A21" s="38" t="s">
        <v>16</v>
      </c>
      <c r="B21" s="39"/>
      <c r="C21" s="39"/>
      <c r="D21" s="60">
        <f>D22</f>
        <v>1450</v>
      </c>
      <c r="E21" s="71"/>
      <c r="F21" s="71"/>
      <c r="G21" s="71">
        <f t="shared" si="0"/>
        <v>1450</v>
      </c>
      <c r="H21" s="34"/>
    </row>
    <row r="22" spans="1:11" ht="18" customHeight="1" x14ac:dyDescent="0.15">
      <c r="A22" s="80"/>
      <c r="B22" s="39" t="s">
        <v>16</v>
      </c>
      <c r="C22" s="39"/>
      <c r="D22" s="60">
        <v>1450</v>
      </c>
      <c r="E22" s="71"/>
      <c r="F22" s="71"/>
      <c r="G22" s="71">
        <f t="shared" si="0"/>
        <v>1450</v>
      </c>
      <c r="H22" s="34"/>
    </row>
    <row r="23" spans="1:11" ht="18" customHeight="1" x14ac:dyDescent="0.15">
      <c r="A23" s="80"/>
      <c r="B23" s="39"/>
      <c r="C23" s="39" t="s">
        <v>16</v>
      </c>
      <c r="D23" s="60">
        <v>1450</v>
      </c>
      <c r="E23" s="71"/>
      <c r="F23" s="71"/>
      <c r="G23" s="71">
        <f t="shared" si="0"/>
        <v>1450</v>
      </c>
      <c r="H23" s="34"/>
    </row>
    <row r="24" spans="1:11" ht="18" customHeight="1" x14ac:dyDescent="0.15">
      <c r="A24" s="29" t="s">
        <v>21</v>
      </c>
      <c r="B24" s="39"/>
      <c r="C24" s="39"/>
      <c r="D24" s="60">
        <f>D25</f>
        <v>1024</v>
      </c>
      <c r="E24" s="71"/>
      <c r="F24" s="71"/>
      <c r="G24" s="71">
        <f t="shared" si="0"/>
        <v>1024</v>
      </c>
      <c r="H24" s="34"/>
    </row>
    <row r="25" spans="1:11" ht="18" customHeight="1" x14ac:dyDescent="0.15">
      <c r="A25" s="85"/>
      <c r="B25" s="39" t="s">
        <v>21</v>
      </c>
      <c r="C25" s="39"/>
      <c r="D25" s="59">
        <f>D26</f>
        <v>1024</v>
      </c>
      <c r="E25" s="71"/>
      <c r="F25" s="71"/>
      <c r="G25" s="71">
        <f t="shared" si="0"/>
        <v>1024</v>
      </c>
      <c r="H25" s="34"/>
    </row>
    <row r="26" spans="1:11" ht="18" customHeight="1" thickBot="1" x14ac:dyDescent="0.2">
      <c r="A26" s="95"/>
      <c r="B26" s="42"/>
      <c r="C26" s="42" t="s">
        <v>21</v>
      </c>
      <c r="D26" s="76">
        <v>1024</v>
      </c>
      <c r="E26" s="77"/>
      <c r="F26" s="77"/>
      <c r="G26" s="63">
        <f t="shared" si="0"/>
        <v>1024</v>
      </c>
      <c r="H26" s="64" t="s">
        <v>21</v>
      </c>
    </row>
  </sheetData>
  <mergeCells count="12">
    <mergeCell ref="A25:A26"/>
    <mergeCell ref="A6:C6"/>
    <mergeCell ref="A8:A17"/>
    <mergeCell ref="B9:B11"/>
    <mergeCell ref="B13:B17"/>
    <mergeCell ref="A22:A23"/>
    <mergeCell ref="A1:H1"/>
    <mergeCell ref="A2:H2"/>
    <mergeCell ref="A4:C4"/>
    <mergeCell ref="D4:E4"/>
    <mergeCell ref="F4:G4"/>
    <mergeCell ref="H4:H5"/>
  </mergeCells>
  <phoneticPr fontId="24" type="noConversion"/>
  <pageMargins left="0.74803149606299213" right="0.74803149606299213" top="0.78740157480314965" bottom="0.39370078740157483" header="0.51181102362204722" footer="0.51181102362204722"/>
  <pageSetup paperSize="9" scale="95" fitToHeight="0" orientation="landscape" r:id="rId1"/>
  <headerFooter>
    <oddFooter>&amp;R&amp;"바탕체,Regular"사회복지법인 성애원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zoomScaleNormal="100" workbookViewId="0">
      <selection activeCell="H4" sqref="H4:I4"/>
    </sheetView>
  </sheetViews>
  <sheetFormatPr defaultColWidth="8.88671875" defaultRowHeight="13.5" x14ac:dyDescent="0.15"/>
  <cols>
    <col min="1" max="1" width="11.44140625" style="13" customWidth="1"/>
    <col min="2" max="2" width="8.88671875" style="13"/>
    <col min="3" max="4" width="14.109375" style="13" bestFit="1" customWidth="1"/>
    <col min="5" max="5" width="11.33203125" style="13" bestFit="1" customWidth="1"/>
    <col min="6" max="6" width="8.88671875" style="13"/>
    <col min="7" max="7" width="9.77734375" style="13" customWidth="1"/>
    <col min="8" max="9" width="14.109375" style="13" bestFit="1" customWidth="1"/>
    <col min="10" max="10" width="12.44140625" style="13" bestFit="1" customWidth="1"/>
    <col min="11" max="16384" width="8.88671875" style="13"/>
  </cols>
  <sheetData>
    <row r="1" spans="1:10" ht="20.25" x14ac:dyDescent="0.15">
      <c r="A1" s="105" t="s">
        <v>48</v>
      </c>
      <c r="B1" s="105"/>
      <c r="C1" s="105"/>
      <c r="D1" s="105"/>
      <c r="E1" s="105"/>
      <c r="F1" s="105"/>
      <c r="G1" s="105"/>
      <c r="H1" s="105"/>
      <c r="I1" s="105"/>
      <c r="J1" s="105"/>
    </row>
    <row r="2" spans="1:10" ht="24" customHeight="1" x14ac:dyDescent="0.15">
      <c r="A2" s="13" t="s">
        <v>50</v>
      </c>
      <c r="J2" s="13" t="s">
        <v>2</v>
      </c>
    </row>
    <row r="3" spans="1:10" ht="30" customHeight="1" x14ac:dyDescent="0.15">
      <c r="A3" s="106" t="s">
        <v>60</v>
      </c>
      <c r="B3" s="106"/>
      <c r="C3" s="106"/>
      <c r="D3" s="106"/>
      <c r="E3" s="106"/>
      <c r="F3" s="106" t="s">
        <v>59</v>
      </c>
      <c r="G3" s="106"/>
      <c r="H3" s="106"/>
      <c r="I3" s="106"/>
      <c r="J3" s="106"/>
    </row>
    <row r="4" spans="1:10" ht="30" customHeight="1" x14ac:dyDescent="0.15">
      <c r="A4" s="16" t="s">
        <v>3</v>
      </c>
      <c r="B4" s="16"/>
      <c r="C4" s="17" t="s">
        <v>67</v>
      </c>
      <c r="D4" s="17" t="s">
        <v>68</v>
      </c>
      <c r="E4" s="16" t="s">
        <v>27</v>
      </c>
      <c r="F4" s="16" t="s">
        <v>3</v>
      </c>
      <c r="G4" s="16"/>
      <c r="H4" s="17" t="s">
        <v>67</v>
      </c>
      <c r="I4" s="17" t="s">
        <v>68</v>
      </c>
      <c r="J4" s="16" t="s">
        <v>27</v>
      </c>
    </row>
    <row r="5" spans="1:10" ht="30" customHeight="1" x14ac:dyDescent="0.15">
      <c r="A5" s="16" t="s">
        <v>29</v>
      </c>
      <c r="B5" s="16"/>
      <c r="C5" s="15">
        <f>SUM(C6:C10)</f>
        <v>39925000</v>
      </c>
      <c r="D5" s="15">
        <f>SUM(D6:D10)</f>
        <v>47050000</v>
      </c>
      <c r="E5" s="18" t="s">
        <v>64</v>
      </c>
      <c r="F5" s="16" t="s">
        <v>29</v>
      </c>
      <c r="G5" s="16"/>
      <c r="H5" s="15">
        <f>SUM(H6:H10)</f>
        <v>39925000</v>
      </c>
      <c r="I5" s="15">
        <f>SUM(I6:I10)</f>
        <v>47050000</v>
      </c>
      <c r="J5" s="18" t="s">
        <v>64</v>
      </c>
    </row>
    <row r="6" spans="1:10" ht="30" customHeight="1" x14ac:dyDescent="0.15">
      <c r="A6" s="17" t="s">
        <v>63</v>
      </c>
      <c r="B6" s="17" t="s">
        <v>63</v>
      </c>
      <c r="C6" s="15">
        <v>6000000</v>
      </c>
      <c r="D6" s="15">
        <v>6000000</v>
      </c>
      <c r="E6" s="15">
        <f>C6-D6</f>
        <v>0</v>
      </c>
      <c r="F6" s="16" t="s">
        <v>13</v>
      </c>
      <c r="G6" s="16" t="s">
        <v>36</v>
      </c>
      <c r="H6" s="15">
        <v>9000000</v>
      </c>
      <c r="I6" s="15">
        <v>9000000</v>
      </c>
      <c r="J6" s="15">
        <f>H6-I6</f>
        <v>0</v>
      </c>
    </row>
    <row r="7" spans="1:10" ht="30" customHeight="1" x14ac:dyDescent="0.15">
      <c r="A7" s="16" t="s">
        <v>35</v>
      </c>
      <c r="B7" s="16" t="s">
        <v>49</v>
      </c>
      <c r="C7" s="15">
        <v>10500000</v>
      </c>
      <c r="D7" s="15">
        <v>10500000</v>
      </c>
      <c r="E7" s="15">
        <v>0</v>
      </c>
      <c r="F7" s="16" t="s">
        <v>13</v>
      </c>
      <c r="G7" s="16" t="s">
        <v>19</v>
      </c>
      <c r="H7" s="15">
        <v>9000000</v>
      </c>
      <c r="I7" s="15">
        <v>10925000</v>
      </c>
      <c r="J7" s="18" t="s">
        <v>65</v>
      </c>
    </row>
    <row r="8" spans="1:10" ht="30" customHeight="1" x14ac:dyDescent="0.15">
      <c r="A8" s="16" t="s">
        <v>26</v>
      </c>
      <c r="B8" s="16" t="s">
        <v>26</v>
      </c>
      <c r="C8" s="15">
        <v>22875000</v>
      </c>
      <c r="D8" s="15">
        <v>30000000</v>
      </c>
      <c r="E8" s="18" t="s">
        <v>64</v>
      </c>
      <c r="F8" s="16" t="s">
        <v>22</v>
      </c>
      <c r="G8" s="16" t="s">
        <v>22</v>
      </c>
      <c r="H8" s="15">
        <v>12300000</v>
      </c>
      <c r="I8" s="15">
        <v>17500000</v>
      </c>
      <c r="J8" s="18">
        <f>I8-H8</f>
        <v>5200000</v>
      </c>
    </row>
    <row r="9" spans="1:10" ht="30" customHeight="1" x14ac:dyDescent="0.15">
      <c r="A9" s="16" t="s">
        <v>18</v>
      </c>
      <c r="B9" s="16" t="s">
        <v>18</v>
      </c>
      <c r="C9" s="15">
        <v>550000</v>
      </c>
      <c r="D9" s="15">
        <v>550000</v>
      </c>
      <c r="E9" s="15">
        <f>C9-D9</f>
        <v>0</v>
      </c>
      <c r="F9" s="16" t="s">
        <v>16</v>
      </c>
      <c r="G9" s="16" t="s">
        <v>16</v>
      </c>
      <c r="H9" s="15">
        <v>4778000</v>
      </c>
      <c r="I9" s="15">
        <v>4778000</v>
      </c>
      <c r="J9" s="15">
        <f>H9-I9</f>
        <v>0</v>
      </c>
    </row>
    <row r="10" spans="1:10" ht="30" customHeight="1" x14ac:dyDescent="0.15">
      <c r="A10" s="16"/>
      <c r="B10" s="16"/>
      <c r="C10" s="15"/>
      <c r="D10" s="15"/>
      <c r="E10" s="15"/>
      <c r="F10" s="16" t="s">
        <v>6</v>
      </c>
      <c r="G10" s="16" t="s">
        <v>6</v>
      </c>
      <c r="H10" s="15">
        <v>4847000</v>
      </c>
      <c r="I10" s="15">
        <v>4847000</v>
      </c>
      <c r="J10" s="15">
        <f>H10-I10</f>
        <v>0</v>
      </c>
    </row>
  </sheetData>
  <mergeCells count="3">
    <mergeCell ref="A1:J1"/>
    <mergeCell ref="A3:E3"/>
    <mergeCell ref="F3:J3"/>
  </mergeCells>
  <phoneticPr fontId="24" type="noConversion"/>
  <pageMargins left="0.69972223043441772" right="0.69972223043441772" top="0.75" bottom="0.75" header="0.30000001192092896" footer="0.30000001192092896"/>
  <pageSetup paperSize="9" scale="95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J9"/>
  <sheetViews>
    <sheetView zoomScaleNormal="100" workbookViewId="0">
      <selection activeCell="I20" sqref="I20"/>
    </sheetView>
  </sheetViews>
  <sheetFormatPr defaultColWidth="8.88671875" defaultRowHeight="13.5" x14ac:dyDescent="0.15"/>
  <cols>
    <col min="1" max="1" width="11.44140625" customWidth="1"/>
    <col min="2" max="2" width="10.109375" customWidth="1"/>
    <col min="3" max="4" width="14.109375" bestFit="1" customWidth="1"/>
    <col min="5" max="5" width="11.33203125" bestFit="1" customWidth="1"/>
    <col min="7" max="7" width="9.77734375" customWidth="1"/>
    <col min="8" max="9" width="14.109375" bestFit="1" customWidth="1"/>
    <col min="10" max="10" width="12.44140625" bestFit="1" customWidth="1"/>
  </cols>
  <sheetData>
    <row r="1" spans="1:10" ht="20.25" x14ac:dyDescent="0.15">
      <c r="A1" s="105" t="s">
        <v>48</v>
      </c>
      <c r="B1" s="105"/>
      <c r="C1" s="105"/>
      <c r="D1" s="105"/>
      <c r="E1" s="105"/>
      <c r="F1" s="105"/>
      <c r="G1" s="105"/>
      <c r="H1" s="105"/>
      <c r="I1" s="105"/>
      <c r="J1" s="105"/>
    </row>
    <row r="2" spans="1:10" ht="19.5" customHeight="1" x14ac:dyDescent="0.15">
      <c r="A2" s="19" t="s">
        <v>66</v>
      </c>
      <c r="B2" s="13"/>
      <c r="C2" s="13"/>
      <c r="D2" s="13"/>
      <c r="E2" s="13"/>
      <c r="F2" s="13"/>
      <c r="G2" s="13"/>
      <c r="H2" s="13"/>
      <c r="I2" s="13"/>
      <c r="J2" s="13" t="s">
        <v>2</v>
      </c>
    </row>
    <row r="3" spans="1:10" ht="30" customHeight="1" x14ac:dyDescent="0.15">
      <c r="A3" s="106" t="s">
        <v>60</v>
      </c>
      <c r="B3" s="106"/>
      <c r="C3" s="106"/>
      <c r="D3" s="106"/>
      <c r="E3" s="106"/>
      <c r="F3" s="106" t="s">
        <v>59</v>
      </c>
      <c r="G3" s="106"/>
      <c r="H3" s="106"/>
      <c r="I3" s="106"/>
      <c r="J3" s="106"/>
    </row>
    <row r="4" spans="1:10" ht="30" customHeight="1" x14ac:dyDescent="0.15">
      <c r="A4" s="14" t="s">
        <v>3</v>
      </c>
      <c r="B4" s="14"/>
      <c r="C4" s="17" t="s">
        <v>69</v>
      </c>
      <c r="D4" s="17" t="s">
        <v>70</v>
      </c>
      <c r="E4" s="14" t="s">
        <v>27</v>
      </c>
      <c r="F4" s="14" t="s">
        <v>3</v>
      </c>
      <c r="G4" s="14"/>
      <c r="H4" s="17" t="s">
        <v>69</v>
      </c>
      <c r="I4" s="17" t="s">
        <v>70</v>
      </c>
      <c r="J4" s="14" t="s">
        <v>27</v>
      </c>
    </row>
    <row r="5" spans="1:10" ht="30" customHeight="1" x14ac:dyDescent="0.15">
      <c r="A5" s="14" t="s">
        <v>29</v>
      </c>
      <c r="B5" s="14"/>
      <c r="C5" s="15">
        <f>SUM(C6:C9)</f>
        <v>14974000</v>
      </c>
      <c r="D5" s="15">
        <f>SUM(D6:D9)</f>
        <v>15550000</v>
      </c>
      <c r="E5" s="15">
        <f>D5-C5</f>
        <v>576000</v>
      </c>
      <c r="F5" s="14" t="s">
        <v>29</v>
      </c>
      <c r="G5" s="14"/>
      <c r="H5" s="15">
        <f>SUM(H6:H9)</f>
        <v>14974000</v>
      </c>
      <c r="I5" s="15">
        <f>SUM(I6:I9)</f>
        <v>15550000</v>
      </c>
      <c r="J5" s="15">
        <f>I5-H5</f>
        <v>576000</v>
      </c>
    </row>
    <row r="6" spans="1:10" ht="30" customHeight="1" x14ac:dyDescent="0.15">
      <c r="A6" s="17" t="s">
        <v>71</v>
      </c>
      <c r="B6" s="14" t="s">
        <v>54</v>
      </c>
      <c r="C6" s="15">
        <v>6000000</v>
      </c>
      <c r="D6" s="15">
        <v>6000000</v>
      </c>
      <c r="E6" s="15">
        <f>C6-D6</f>
        <v>0</v>
      </c>
      <c r="F6" s="14" t="s">
        <v>13</v>
      </c>
      <c r="G6" s="17" t="s">
        <v>74</v>
      </c>
      <c r="H6" s="15">
        <v>6000000</v>
      </c>
      <c r="I6" s="15">
        <v>6576000</v>
      </c>
      <c r="J6" s="15">
        <f>I6-H6</f>
        <v>576000</v>
      </c>
    </row>
    <row r="7" spans="1:10" ht="30" customHeight="1" x14ac:dyDescent="0.15">
      <c r="A7" s="17" t="s">
        <v>72</v>
      </c>
      <c r="B7" s="17" t="s">
        <v>72</v>
      </c>
      <c r="C7" s="15">
        <v>8524000</v>
      </c>
      <c r="D7" s="15">
        <v>9100000</v>
      </c>
      <c r="E7" s="15">
        <f>D7-C7</f>
        <v>576000</v>
      </c>
      <c r="F7" s="17" t="s">
        <v>75</v>
      </c>
      <c r="G7" s="17" t="s">
        <v>75</v>
      </c>
      <c r="H7" s="15">
        <v>6000000</v>
      </c>
      <c r="I7" s="15">
        <v>6000000</v>
      </c>
      <c r="J7" s="15">
        <f>H7-I7</f>
        <v>0</v>
      </c>
    </row>
    <row r="8" spans="1:10" ht="30" customHeight="1" x14ac:dyDescent="0.15">
      <c r="A8" s="17" t="s">
        <v>73</v>
      </c>
      <c r="B8" s="17" t="s">
        <v>73</v>
      </c>
      <c r="C8" s="15">
        <v>450000</v>
      </c>
      <c r="D8" s="15">
        <v>450000</v>
      </c>
      <c r="E8" s="15">
        <f>C8-D8</f>
        <v>0</v>
      </c>
      <c r="F8" s="17" t="s">
        <v>76</v>
      </c>
      <c r="G8" s="17" t="s">
        <v>76</v>
      </c>
      <c r="H8" s="15">
        <v>1450000</v>
      </c>
      <c r="I8" s="15">
        <v>1450000</v>
      </c>
      <c r="J8" s="15">
        <f>I8-H8</f>
        <v>0</v>
      </c>
    </row>
    <row r="9" spans="1:10" ht="30" customHeight="1" x14ac:dyDescent="0.15">
      <c r="A9" s="14"/>
      <c r="B9" s="14"/>
      <c r="C9" s="15"/>
      <c r="D9" s="15"/>
      <c r="E9" s="15"/>
      <c r="F9" s="14" t="s">
        <v>6</v>
      </c>
      <c r="G9" s="14" t="s">
        <v>6</v>
      </c>
      <c r="H9" s="15">
        <v>1524000</v>
      </c>
      <c r="I9" s="15">
        <v>1524000</v>
      </c>
      <c r="J9" s="15">
        <f>H9-I9</f>
        <v>0</v>
      </c>
    </row>
  </sheetData>
  <mergeCells count="3">
    <mergeCell ref="A1:J1"/>
    <mergeCell ref="A3:E3"/>
    <mergeCell ref="F3:J3"/>
  </mergeCells>
  <phoneticPr fontId="24" type="noConversion"/>
  <pageMargins left="0.69972223043441772" right="0.69972223043441772" top="0.75" bottom="0.75" header="0.30000001192092896" footer="0.30000001192092896"/>
  <pageSetup paperSize="9" scale="95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5</vt:i4>
      </vt:variant>
    </vt:vector>
  </HeadingPairs>
  <TitlesOfParts>
    <vt:vector size="11" baseType="lpstr">
      <vt:lpstr>세입부(법인)</vt:lpstr>
      <vt:lpstr>세출부(법인)</vt:lpstr>
      <vt:lpstr>세입부(수익사업)</vt:lpstr>
      <vt:lpstr>세출부(수익사업)</vt:lpstr>
      <vt:lpstr>법인 예산총괄표</vt:lpstr>
      <vt:lpstr>수익사업 예산총괄표</vt:lpstr>
      <vt:lpstr>'세입부(법인)'!Print_Area</vt:lpstr>
      <vt:lpstr>'세출부(법인)'!Print_Area</vt:lpstr>
      <vt:lpstr>'세입부(법인)'!Print_Titles</vt:lpstr>
      <vt:lpstr>'세출부(법인)'!Print_Titles</vt:lpstr>
      <vt:lpstr>'세출부(수익사업)'!Print_Titles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pc2</dc:creator>
  <cp:lastModifiedBy>김문정</cp:lastModifiedBy>
  <cp:revision>6</cp:revision>
  <cp:lastPrinted>2019-12-22T13:26:35Z</cp:lastPrinted>
  <dcterms:created xsi:type="dcterms:W3CDTF">2007-02-20T01:35:04Z</dcterms:created>
  <dcterms:modified xsi:type="dcterms:W3CDTF">2019-12-22T13:26:50Z</dcterms:modified>
</cp:coreProperties>
</file>